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кетирование\2018\"/>
    </mc:Choice>
  </mc:AlternateContent>
  <xr:revisionPtr revIDLastSave="0" documentId="13_ncr:1_{5C520F53-362F-4EAC-8F79-DAAD7D55415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3 кв.2018 г.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57" i="1"/>
  <c r="G53" i="1"/>
  <c r="G49" i="1"/>
  <c r="G50" i="1"/>
  <c r="G51" i="1"/>
  <c r="G52" i="1"/>
  <c r="G48" i="1"/>
  <c r="G44" i="1"/>
  <c r="G45" i="1"/>
  <c r="G46" i="1"/>
  <c r="G47" i="1"/>
  <c r="G43" i="1"/>
  <c r="G39" i="1"/>
  <c r="G40" i="1"/>
  <c r="G41" i="1"/>
  <c r="G42" i="1"/>
  <c r="G38" i="1"/>
  <c r="G34" i="1"/>
  <c r="G35" i="1"/>
  <c r="G36" i="1"/>
  <c r="G37" i="1"/>
  <c r="G33" i="1"/>
  <c r="G29" i="1"/>
  <c r="G30" i="1"/>
  <c r="G31" i="1"/>
  <c r="G32" i="1"/>
  <c r="G28" i="1"/>
  <c r="G24" i="1"/>
  <c r="G25" i="1"/>
  <c r="G26" i="1"/>
  <c r="G27" i="1"/>
  <c r="G23" i="1"/>
  <c r="G21" i="1"/>
  <c r="G22" i="1"/>
  <c r="G20" i="1"/>
  <c r="G14" i="1"/>
  <c r="G15" i="1"/>
  <c r="G16" i="1"/>
  <c r="G17" i="1"/>
  <c r="G18" i="1"/>
  <c r="G19" i="1"/>
  <c r="G13" i="1"/>
  <c r="G9" i="1"/>
  <c r="G10" i="1"/>
  <c r="G11" i="1"/>
  <c r="G12" i="1"/>
  <c r="G8" i="1"/>
  <c r="E8" i="1" l="1"/>
  <c r="E9" i="1"/>
  <c r="E10" i="1"/>
  <c r="E11" i="1"/>
  <c r="E13" i="1"/>
  <c r="E15" i="1"/>
  <c r="E16" i="1"/>
  <c r="E17" i="1"/>
  <c r="E18" i="1"/>
  <c r="E19" i="1"/>
  <c r="E20" i="1"/>
  <c r="E22" i="1"/>
  <c r="E24" i="1"/>
  <c r="E25" i="1"/>
  <c r="E26" i="1"/>
  <c r="E27" i="1"/>
  <c r="E29" i="1"/>
  <c r="E30" i="1"/>
  <c r="E31" i="1"/>
  <c r="E32" i="1"/>
  <c r="E34" i="1"/>
  <c r="E35" i="1"/>
  <c r="E36" i="1"/>
  <c r="E37" i="1"/>
  <c r="E40" i="1"/>
  <c r="E41" i="1"/>
  <c r="E42" i="1"/>
  <c r="E47" i="1"/>
  <c r="E50" i="1"/>
  <c r="E51" i="1"/>
  <c r="E52" i="1"/>
  <c r="E54" i="1"/>
  <c r="E55" i="1"/>
  <c r="E56" i="1"/>
  <c r="E5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<sst xmlns="http://schemas.openxmlformats.org/spreadsheetml/2006/main" count="76" uniqueCount="76">
  <si>
    <t>Вопрос</t>
  </si>
  <si>
    <t>Варианты ответа</t>
  </si>
  <si>
    <t>Пол</t>
  </si>
  <si>
    <t>1.1. мужской</t>
  </si>
  <si>
    <t>1.2. женский</t>
  </si>
  <si>
    <t>Возраст</t>
  </si>
  <si>
    <t>2.1. до 25 лет</t>
  </si>
  <si>
    <t>2.2. от 25 до 35 лет</t>
  </si>
  <si>
    <t>2.3. от 35 до 45 лет</t>
  </si>
  <si>
    <t>2.4. от 45 до 60 лет</t>
  </si>
  <si>
    <t>2.5. свыше 60 лет</t>
  </si>
  <si>
    <t>Социальная категория</t>
  </si>
  <si>
    <t>3.1. работающий пенсионер</t>
  </si>
  <si>
    <t>3.2. пенсионер по возрасту</t>
  </si>
  <si>
    <t>3.3. инвалид</t>
  </si>
  <si>
    <t>3.4. безработный</t>
  </si>
  <si>
    <t>3.5. домохозяйка</t>
  </si>
  <si>
    <t>3.6. временно не работающий</t>
  </si>
  <si>
    <t>3.7. другое</t>
  </si>
  <si>
    <t>Материальное положение / месячный доход</t>
  </si>
  <si>
    <t>4.1.  ниже 10 тыс. руб.</t>
  </si>
  <si>
    <t>4.2. от 10 до 25 тыс. руб.</t>
  </si>
  <si>
    <t>4.3. свыше 25 тыс. руб.</t>
  </si>
  <si>
    <t>Приходилось ли Вам испытывать сложности при получении направления в госпиталь?</t>
  </si>
  <si>
    <t>5.1. Нет, не приходилось</t>
  </si>
  <si>
    <t>5.2. Больше нет, чем да</t>
  </si>
  <si>
    <t>5.3. Больше да, чем нет</t>
  </si>
  <si>
    <t>5.4. Затрудняюсь ответить</t>
  </si>
  <si>
    <t>5.5. Приходилось</t>
  </si>
  <si>
    <t>Как Вы оцениваете отношение к Вам лечащих врачей?</t>
  </si>
  <si>
    <t>6.1.    С вниманием и участием</t>
  </si>
  <si>
    <t>6.2.    Не очень внимательно</t>
  </si>
  <si>
    <t>6.3.    С безразличием</t>
  </si>
  <si>
    <t>6.4.    Затрудняюсь ответить</t>
  </si>
  <si>
    <t>6.5.    С раздражением и грубостью</t>
  </si>
  <si>
    <t>Как Вы оцениваете отношение к Вам среднего медперсонала?</t>
  </si>
  <si>
    <t>7.1.    С вниманием и участием</t>
  </si>
  <si>
    <t>7.2.    Не очень внимательно</t>
  </si>
  <si>
    <t>7.3.    С безразличием</t>
  </si>
  <si>
    <t>7.4.    Затрудняюсь ответить</t>
  </si>
  <si>
    <t>7.5.    С раздражением и грубостью</t>
  </si>
  <si>
    <t>Удовлетворены ли Вы санитарно –гигиеническими условиями пребывания в госпитале?</t>
  </si>
  <si>
    <t>8.1.    Да, полностью</t>
  </si>
  <si>
    <t>8.2.     Больше да, чем нет</t>
  </si>
  <si>
    <t>8.3.     Больше нет, чем да</t>
  </si>
  <si>
    <t>8.4.     Затрудняюсь ответить</t>
  </si>
  <si>
    <t>8.5.     Не удовлетворен (а)</t>
  </si>
  <si>
    <t>Удовлетворены ли Вы результатами оказания медицинской помощи?</t>
  </si>
  <si>
    <t>9.1.     Да, полностью</t>
  </si>
  <si>
    <t>9.2.     Больше да, чем нет</t>
  </si>
  <si>
    <t>9.3.     Больше нет, чем да</t>
  </si>
  <si>
    <t>9.4.     Затрудняюсь ответить</t>
  </si>
  <si>
    <t>9.5.     Не удовлетворен (а)</t>
  </si>
  <si>
    <t>Удовлетворены ли Вы качеством питания в госпитале?</t>
  </si>
  <si>
    <t>10.1.     Да, полностью</t>
  </si>
  <si>
    <t>10.2.     Больше да, чем нет</t>
  </si>
  <si>
    <t>10.3.     Больше нет, чем да</t>
  </si>
  <si>
    <t>10.4.     Затрудняюсь ответить</t>
  </si>
  <si>
    <t>10.5.     Не удовлетворен (а)</t>
  </si>
  <si>
    <t>Приходилось ли Вам использовать личные денежные средства при обследовании и лечении в госпитале?</t>
  </si>
  <si>
    <t>11.1.    Нет, не приходилось</t>
  </si>
  <si>
    <t>Оценка в баллах</t>
  </si>
  <si>
    <t>№ п/п</t>
  </si>
  <si>
    <t>Подсчет баллов</t>
  </si>
  <si>
    <t>Приложение к письму
от_________ № ______</t>
  </si>
  <si>
    <t>Результаты анкетирования 
по изучению удовлетворенности граждан организацией медицинской помощи 
в ГБУЗ АО «Архангельский госпиталь для ветеранов войн» 
за III кв. 2018 года*</t>
  </si>
  <si>
    <t>* Анкеты обработаны сканером при помощи программных средств.</t>
  </si>
  <si>
    <t>*** ГБУЗ АО "ГВВ" не оказывает пациентам, госпитализированным по территориальной программе 
государственных гарантий бесплатного оказания гражданам медицинской помощи, платных медицинских услуг.</t>
  </si>
  <si>
    <t>11.2.    Да, приходилось иногда заключать дополнительный договор ДМС на проведение конкретной процедуры**</t>
  </si>
  <si>
    <t>11.3.   Да, приходилось иногда через кассу без заключения дополнительного договора ДМС на проведение конкретной процедуры***</t>
  </si>
  <si>
    <t>11.4.     Да, приходилось очень часто заключать дополнительные договоры ДМС на проведение конкретных процедур**</t>
  </si>
  <si>
    <t>11.5.    Да, приходилось очень часто через кассу без заключения дополнительных договоров ДМС на проведение конкретных процедур***</t>
  </si>
  <si>
    <t>%</t>
  </si>
  <si>
    <t>Кол-во
ответов</t>
  </si>
  <si>
    <r>
      <t xml:space="preserve">Опрошено -131 пациент.
Подсчет баллов произведен при наличии ответа в анкете.
Удовлетворено оказанной медицинской помощью – </t>
    </r>
    <r>
      <rPr>
        <b/>
        <sz val="14"/>
        <color rgb="FFFF0000"/>
        <rFont val="Times New Roman"/>
        <family val="1"/>
        <charset val="204"/>
      </rPr>
      <t>92,4  %</t>
    </r>
    <r>
      <rPr>
        <b/>
        <sz val="14"/>
        <color theme="1"/>
        <rFont val="Times New Roman"/>
        <family val="1"/>
        <charset val="204"/>
      </rPr>
      <t xml:space="preserve"> респондентов.
Процент расчитан к общему количеству данных ответов на вопрос. 
Результат превышает значение, установленное Территориальной программой 
государственных гарантий бесплатного оказания гражданам медицинской помощи (45,1 %).</t>
    </r>
  </si>
  <si>
    <t>** ГБУЗ АО "ГВВ" не оказывала в 3-м квартале 2018 г.
 медицинскую помощь по  договорам  со страховыми медицинскими организациями 
 по программам добровольного медицинского стразхования.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</si>
</sst>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topLeftCell="A3" zoomScale="115" zoomScaleNormal="115" workbookViewId="0">
      <selection activeCell="L7" sqref="L7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  <col min="10" max="11" width="0" hidden="1" customWidth="1"/>
  </cols>
  <sheetData>
    <row r="1" spans="1:11" ht="44.25" customHeight="1" x14ac:dyDescent="0.25">
      <c r="A1" s="7"/>
      <c r="B1" s="7"/>
      <c r="C1" s="7"/>
      <c r="D1" s="18" t="s">
        <v>64</v>
      </c>
      <c r="E1" s="18"/>
      <c r="F1" s="18"/>
      <c r="G1" s="18"/>
      <c r="H1" s="8"/>
      <c r="I1" s="8"/>
      <c r="J1" s="8"/>
    </row>
    <row r="2" spans="1:11" ht="77.25" customHeight="1" x14ac:dyDescent="0.3">
      <c r="A2" s="19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0" customHeight="1" x14ac:dyDescent="0.3">
      <c r="A3" s="20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customHeight="1" x14ac:dyDescent="0.25">
      <c r="A4" s="27" t="s">
        <v>62</v>
      </c>
      <c r="B4" s="26" t="s">
        <v>0</v>
      </c>
      <c r="C4" s="26" t="s">
        <v>1</v>
      </c>
      <c r="D4" s="26" t="s">
        <v>61</v>
      </c>
      <c r="E4" s="23" t="s">
        <v>73</v>
      </c>
      <c r="F4" s="25" t="s">
        <v>63</v>
      </c>
      <c r="G4" s="16" t="s">
        <v>72</v>
      </c>
    </row>
    <row r="5" spans="1:11" ht="15.75" customHeight="1" x14ac:dyDescent="0.25">
      <c r="A5" s="28"/>
      <c r="B5" s="26"/>
      <c r="C5" s="26"/>
      <c r="D5" s="26"/>
      <c r="E5" s="24"/>
      <c r="F5" s="25"/>
      <c r="G5" s="17"/>
    </row>
    <row r="6" spans="1:11" ht="15.75" x14ac:dyDescent="0.25">
      <c r="A6" s="22">
        <v>1</v>
      </c>
      <c r="B6" s="22" t="s">
        <v>2</v>
      </c>
      <c r="C6" s="2" t="s">
        <v>3</v>
      </c>
      <c r="D6" s="1"/>
      <c r="E6" s="12">
        <v>29</v>
      </c>
      <c r="F6" s="13">
        <v>29</v>
      </c>
      <c r="G6" s="29">
        <v>22.1</v>
      </c>
      <c r="J6" s="6">
        <v>5</v>
      </c>
      <c r="K6" s="6">
        <v>18</v>
      </c>
    </row>
    <row r="7" spans="1:11" ht="15.75" x14ac:dyDescent="0.25">
      <c r="A7" s="22"/>
      <c r="B7" s="22"/>
      <c r="C7" s="2" t="s">
        <v>4</v>
      </c>
      <c r="D7" s="1"/>
      <c r="E7" s="12">
        <v>102</v>
      </c>
      <c r="F7" s="13">
        <v>102</v>
      </c>
      <c r="G7" s="29">
        <v>77.900000000000006</v>
      </c>
      <c r="J7" s="6">
        <v>26</v>
      </c>
      <c r="K7" s="6">
        <v>37</v>
      </c>
    </row>
    <row r="8" spans="1:11" ht="15.75" x14ac:dyDescent="0.25">
      <c r="A8" s="22">
        <v>2</v>
      </c>
      <c r="B8" s="22" t="s">
        <v>5</v>
      </c>
      <c r="C8" s="2" t="s">
        <v>6</v>
      </c>
      <c r="D8" s="1"/>
      <c r="E8" s="12">
        <f t="shared" ref="E8:E57" si="0">J8+K8</f>
        <v>1</v>
      </c>
      <c r="F8" s="13">
        <f t="shared" ref="F8:F22" si="1">E8</f>
        <v>1</v>
      </c>
      <c r="G8" s="29">
        <f>E8*100/127</f>
        <v>0.78740157480314965</v>
      </c>
      <c r="J8" s="6">
        <v>0</v>
      </c>
      <c r="K8" s="6">
        <v>1</v>
      </c>
    </row>
    <row r="9" spans="1:11" ht="15.75" x14ac:dyDescent="0.25">
      <c r="A9" s="22"/>
      <c r="B9" s="22"/>
      <c r="C9" s="2" t="s">
        <v>7</v>
      </c>
      <c r="D9" s="1"/>
      <c r="E9" s="12">
        <f t="shared" si="0"/>
        <v>0</v>
      </c>
      <c r="F9" s="13">
        <f t="shared" si="1"/>
        <v>0</v>
      </c>
      <c r="G9" s="29">
        <f t="shared" ref="G9:G12" si="2">E9*100/127</f>
        <v>0</v>
      </c>
      <c r="J9" s="6">
        <v>0</v>
      </c>
      <c r="K9" s="6">
        <v>0</v>
      </c>
    </row>
    <row r="10" spans="1:11" ht="15.75" x14ac:dyDescent="0.25">
      <c r="A10" s="22"/>
      <c r="B10" s="22"/>
      <c r="C10" s="2" t="s">
        <v>8</v>
      </c>
      <c r="D10" s="1"/>
      <c r="E10" s="12">
        <f t="shared" si="0"/>
        <v>1</v>
      </c>
      <c r="F10" s="13">
        <f t="shared" si="1"/>
        <v>1</v>
      </c>
      <c r="G10" s="29">
        <f t="shared" si="2"/>
        <v>0.78740157480314965</v>
      </c>
      <c r="J10" s="6">
        <v>0</v>
      </c>
      <c r="K10" s="6">
        <v>1</v>
      </c>
    </row>
    <row r="11" spans="1:11" ht="15.75" x14ac:dyDescent="0.25">
      <c r="A11" s="22"/>
      <c r="B11" s="22"/>
      <c r="C11" s="2" t="s">
        <v>9</v>
      </c>
      <c r="D11" s="1"/>
      <c r="E11" s="12">
        <f t="shared" si="0"/>
        <v>3</v>
      </c>
      <c r="F11" s="13">
        <f t="shared" si="1"/>
        <v>3</v>
      </c>
      <c r="G11" s="29">
        <f t="shared" si="2"/>
        <v>2.3622047244094486</v>
      </c>
      <c r="J11" s="6">
        <v>3</v>
      </c>
      <c r="K11" s="6">
        <v>0</v>
      </c>
    </row>
    <row r="12" spans="1:11" ht="15.75" x14ac:dyDescent="0.25">
      <c r="A12" s="22"/>
      <c r="B12" s="22"/>
      <c r="C12" s="2" t="s">
        <v>10</v>
      </c>
      <c r="D12" s="1"/>
      <c r="E12" s="12">
        <v>122</v>
      </c>
      <c r="F12" s="13">
        <f t="shared" si="1"/>
        <v>122</v>
      </c>
      <c r="G12" s="29">
        <f t="shared" si="2"/>
        <v>96.062992125984252</v>
      </c>
      <c r="J12" s="6">
        <v>28</v>
      </c>
      <c r="K12" s="6">
        <v>49</v>
      </c>
    </row>
    <row r="13" spans="1:11" ht="15.75" x14ac:dyDescent="0.25">
      <c r="A13" s="22">
        <v>3</v>
      </c>
      <c r="B13" s="22" t="s">
        <v>11</v>
      </c>
      <c r="C13" s="2" t="s">
        <v>12</v>
      </c>
      <c r="D13" s="1"/>
      <c r="E13" s="12">
        <f t="shared" si="0"/>
        <v>5</v>
      </c>
      <c r="F13" s="13">
        <f t="shared" si="1"/>
        <v>5</v>
      </c>
      <c r="G13" s="29">
        <f>E13*100/152</f>
        <v>3.2894736842105261</v>
      </c>
      <c r="J13" s="6">
        <v>1</v>
      </c>
      <c r="K13" s="6">
        <v>4</v>
      </c>
    </row>
    <row r="14" spans="1:11" ht="15.75" x14ac:dyDescent="0.25">
      <c r="A14" s="22"/>
      <c r="B14" s="22"/>
      <c r="C14" s="2" t="s">
        <v>13</v>
      </c>
      <c r="D14" s="1"/>
      <c r="E14" s="12">
        <v>113</v>
      </c>
      <c r="F14" s="13">
        <f t="shared" si="1"/>
        <v>113</v>
      </c>
      <c r="G14" s="29">
        <f t="shared" ref="G14:G19" si="3">E14*100/152</f>
        <v>74.34210526315789</v>
      </c>
      <c r="J14" s="6">
        <v>25</v>
      </c>
      <c r="K14" s="6">
        <v>43</v>
      </c>
    </row>
    <row r="15" spans="1:11" ht="15.75" x14ac:dyDescent="0.25">
      <c r="A15" s="22"/>
      <c r="B15" s="22"/>
      <c r="C15" s="2" t="s">
        <v>14</v>
      </c>
      <c r="D15" s="1"/>
      <c r="E15" s="12">
        <f t="shared" si="0"/>
        <v>23</v>
      </c>
      <c r="F15" s="13">
        <f t="shared" si="1"/>
        <v>23</v>
      </c>
      <c r="G15" s="29">
        <f t="shared" si="3"/>
        <v>15.131578947368421</v>
      </c>
      <c r="J15" s="6">
        <v>4</v>
      </c>
      <c r="K15" s="6">
        <v>19</v>
      </c>
    </row>
    <row r="16" spans="1:11" ht="15.75" x14ac:dyDescent="0.25">
      <c r="A16" s="22"/>
      <c r="B16" s="22"/>
      <c r="C16" s="2" t="s">
        <v>15</v>
      </c>
      <c r="D16" s="1"/>
      <c r="E16" s="12">
        <f t="shared" si="0"/>
        <v>2</v>
      </c>
      <c r="F16" s="13">
        <f t="shared" si="1"/>
        <v>2</v>
      </c>
      <c r="G16" s="29">
        <f t="shared" si="3"/>
        <v>1.3157894736842106</v>
      </c>
      <c r="J16" s="6">
        <v>0</v>
      </c>
      <c r="K16" s="6">
        <v>2</v>
      </c>
    </row>
    <row r="17" spans="1:11" ht="15.75" x14ac:dyDescent="0.25">
      <c r="A17" s="22"/>
      <c r="B17" s="22"/>
      <c r="C17" s="2" t="s">
        <v>16</v>
      </c>
      <c r="D17" s="1"/>
      <c r="E17" s="12">
        <f t="shared" si="0"/>
        <v>2</v>
      </c>
      <c r="F17" s="13">
        <f t="shared" si="1"/>
        <v>2</v>
      </c>
      <c r="G17" s="29">
        <f t="shared" si="3"/>
        <v>1.3157894736842106</v>
      </c>
      <c r="J17" s="6">
        <v>0</v>
      </c>
      <c r="K17" s="6">
        <v>2</v>
      </c>
    </row>
    <row r="18" spans="1:11" ht="15.75" x14ac:dyDescent="0.25">
      <c r="A18" s="22"/>
      <c r="B18" s="22"/>
      <c r="C18" s="2" t="s">
        <v>17</v>
      </c>
      <c r="D18" s="1"/>
      <c r="E18" s="12">
        <f t="shared" si="0"/>
        <v>1</v>
      </c>
      <c r="F18" s="13">
        <f t="shared" si="1"/>
        <v>1</v>
      </c>
      <c r="G18" s="29">
        <f t="shared" si="3"/>
        <v>0.65789473684210531</v>
      </c>
      <c r="J18" s="6">
        <v>1</v>
      </c>
      <c r="K18" s="6">
        <v>0</v>
      </c>
    </row>
    <row r="19" spans="1:11" ht="15.75" x14ac:dyDescent="0.25">
      <c r="A19" s="22"/>
      <c r="B19" s="22"/>
      <c r="C19" s="2" t="s">
        <v>18</v>
      </c>
      <c r="D19" s="1"/>
      <c r="E19" s="12">
        <f t="shared" si="0"/>
        <v>6</v>
      </c>
      <c r="F19" s="13">
        <f t="shared" si="1"/>
        <v>6</v>
      </c>
      <c r="G19" s="29">
        <f t="shared" si="3"/>
        <v>3.9473684210526314</v>
      </c>
      <c r="J19" s="6">
        <v>0</v>
      </c>
      <c r="K19" s="6">
        <v>6</v>
      </c>
    </row>
    <row r="20" spans="1:11" ht="15.75" x14ac:dyDescent="0.25">
      <c r="A20" s="22">
        <v>4</v>
      </c>
      <c r="B20" s="22" t="s">
        <v>19</v>
      </c>
      <c r="C20" s="2" t="s">
        <v>20</v>
      </c>
      <c r="D20" s="1"/>
      <c r="E20" s="12">
        <f t="shared" si="0"/>
        <v>2</v>
      </c>
      <c r="F20" s="13">
        <f t="shared" si="1"/>
        <v>2</v>
      </c>
      <c r="G20" s="29">
        <f>E20*100/131</f>
        <v>1.5267175572519085</v>
      </c>
      <c r="J20" s="6">
        <v>1</v>
      </c>
      <c r="K20" s="6">
        <v>1</v>
      </c>
    </row>
    <row r="21" spans="1:11" ht="15.75" x14ac:dyDescent="0.25">
      <c r="A21" s="22"/>
      <c r="B21" s="22"/>
      <c r="C21" s="2" t="s">
        <v>21</v>
      </c>
      <c r="D21" s="1"/>
      <c r="E21" s="12">
        <v>107</v>
      </c>
      <c r="F21" s="13">
        <f t="shared" si="1"/>
        <v>107</v>
      </c>
      <c r="G21" s="29">
        <f t="shared" ref="G21:G22" si="4">E21*100/131</f>
        <v>81.679389312977094</v>
      </c>
      <c r="J21" s="6">
        <v>22</v>
      </c>
      <c r="K21" s="6">
        <v>40</v>
      </c>
    </row>
    <row r="22" spans="1:11" ht="15.75" x14ac:dyDescent="0.25">
      <c r="A22" s="22"/>
      <c r="B22" s="22"/>
      <c r="C22" s="2" t="s">
        <v>22</v>
      </c>
      <c r="D22" s="1"/>
      <c r="E22" s="12">
        <f t="shared" si="0"/>
        <v>22</v>
      </c>
      <c r="F22" s="13">
        <f t="shared" si="1"/>
        <v>22</v>
      </c>
      <c r="G22" s="29">
        <f t="shared" si="4"/>
        <v>16.793893129770993</v>
      </c>
      <c r="J22" s="6">
        <v>9</v>
      </c>
      <c r="K22" s="6">
        <v>13</v>
      </c>
    </row>
    <row r="23" spans="1:11" ht="15.75" x14ac:dyDescent="0.25">
      <c r="A23" s="22">
        <v>5</v>
      </c>
      <c r="B23" s="22" t="s">
        <v>23</v>
      </c>
      <c r="C23" s="2" t="s">
        <v>24</v>
      </c>
      <c r="D23" s="3">
        <v>1</v>
      </c>
      <c r="E23" s="12">
        <v>98</v>
      </c>
      <c r="F23" s="13">
        <f t="shared" ref="F23:F57" si="5">D23*E23</f>
        <v>98</v>
      </c>
      <c r="G23" s="29">
        <f>E23*100/131</f>
        <v>74.809160305343511</v>
      </c>
      <c r="J23" s="6">
        <v>21</v>
      </c>
      <c r="K23" s="6">
        <v>38</v>
      </c>
    </row>
    <row r="24" spans="1:11" ht="15.75" x14ac:dyDescent="0.25">
      <c r="A24" s="22"/>
      <c r="B24" s="22"/>
      <c r="C24" s="2" t="s">
        <v>25</v>
      </c>
      <c r="D24" s="3">
        <v>0.75</v>
      </c>
      <c r="E24" s="12">
        <f t="shared" si="0"/>
        <v>8</v>
      </c>
      <c r="F24" s="13">
        <f t="shared" si="5"/>
        <v>6</v>
      </c>
      <c r="G24" s="29">
        <f t="shared" ref="G24:G27" si="6">E24*100/131</f>
        <v>6.106870229007634</v>
      </c>
      <c r="J24" s="6">
        <v>1</v>
      </c>
      <c r="K24" s="6">
        <v>7</v>
      </c>
    </row>
    <row r="25" spans="1:11" ht="15.75" x14ac:dyDescent="0.25">
      <c r="A25" s="22"/>
      <c r="B25" s="22"/>
      <c r="C25" s="2" t="s">
        <v>26</v>
      </c>
      <c r="D25" s="3">
        <v>0.5</v>
      </c>
      <c r="E25" s="12">
        <f t="shared" si="0"/>
        <v>10</v>
      </c>
      <c r="F25" s="13">
        <f t="shared" si="5"/>
        <v>5</v>
      </c>
      <c r="G25" s="29">
        <f t="shared" si="6"/>
        <v>7.6335877862595423</v>
      </c>
      <c r="J25" s="6">
        <v>4</v>
      </c>
      <c r="K25" s="6">
        <v>6</v>
      </c>
    </row>
    <row r="26" spans="1:11" ht="15.75" x14ac:dyDescent="0.25">
      <c r="A26" s="22"/>
      <c r="B26" s="22"/>
      <c r="C26" s="2" t="s">
        <v>27</v>
      </c>
      <c r="D26" s="3">
        <v>0.25</v>
      </c>
      <c r="E26" s="12">
        <f t="shared" si="0"/>
        <v>1</v>
      </c>
      <c r="F26" s="13">
        <f t="shared" si="5"/>
        <v>0.25</v>
      </c>
      <c r="G26" s="29">
        <f t="shared" si="6"/>
        <v>0.76335877862595425</v>
      </c>
      <c r="J26" s="6">
        <v>0</v>
      </c>
      <c r="K26" s="6">
        <v>1</v>
      </c>
    </row>
    <row r="27" spans="1:11" ht="15.75" x14ac:dyDescent="0.25">
      <c r="A27" s="22"/>
      <c r="B27" s="22"/>
      <c r="C27" s="2" t="s">
        <v>28</v>
      </c>
      <c r="D27" s="4">
        <v>0</v>
      </c>
      <c r="E27" s="12">
        <f t="shared" si="0"/>
        <v>14</v>
      </c>
      <c r="F27" s="13">
        <f t="shared" si="5"/>
        <v>0</v>
      </c>
      <c r="G27" s="29">
        <f t="shared" si="6"/>
        <v>10.687022900763358</v>
      </c>
      <c r="J27" s="6">
        <v>5</v>
      </c>
      <c r="K27" s="6">
        <v>9</v>
      </c>
    </row>
    <row r="28" spans="1:11" ht="15.75" x14ac:dyDescent="0.25">
      <c r="A28" s="22">
        <v>6</v>
      </c>
      <c r="B28" s="22" t="s">
        <v>29</v>
      </c>
      <c r="C28" s="2" t="s">
        <v>30</v>
      </c>
      <c r="D28" s="1">
        <v>1</v>
      </c>
      <c r="E28" s="12">
        <v>123</v>
      </c>
      <c r="F28" s="13">
        <f t="shared" si="5"/>
        <v>123</v>
      </c>
      <c r="G28" s="29">
        <f>E28*100/129</f>
        <v>95.348837209302332</v>
      </c>
      <c r="J28" s="6">
        <v>30</v>
      </c>
      <c r="K28" s="6">
        <v>48</v>
      </c>
    </row>
    <row r="29" spans="1:11" ht="15.75" x14ac:dyDescent="0.25">
      <c r="A29" s="22"/>
      <c r="B29" s="22"/>
      <c r="C29" s="2" t="s">
        <v>31</v>
      </c>
      <c r="D29" s="1">
        <v>0.75</v>
      </c>
      <c r="E29" s="12">
        <f t="shared" si="0"/>
        <v>3</v>
      </c>
      <c r="F29" s="13">
        <f t="shared" si="5"/>
        <v>2.25</v>
      </c>
      <c r="G29" s="29">
        <f t="shared" ref="G29:G32" si="7">E29*100/129</f>
        <v>2.3255813953488373</v>
      </c>
      <c r="J29" s="6">
        <v>0</v>
      </c>
      <c r="K29" s="6">
        <v>3</v>
      </c>
    </row>
    <row r="30" spans="1:11" ht="15.75" x14ac:dyDescent="0.25">
      <c r="A30" s="22"/>
      <c r="B30" s="22"/>
      <c r="C30" s="2" t="s">
        <v>32</v>
      </c>
      <c r="D30" s="1">
        <v>0.5</v>
      </c>
      <c r="E30" s="12">
        <f t="shared" si="0"/>
        <v>0</v>
      </c>
      <c r="F30" s="13">
        <f t="shared" si="5"/>
        <v>0</v>
      </c>
      <c r="G30" s="29">
        <f t="shared" si="7"/>
        <v>0</v>
      </c>
      <c r="J30" s="6">
        <v>0</v>
      </c>
      <c r="K30" s="6">
        <v>0</v>
      </c>
    </row>
    <row r="31" spans="1:11" ht="15.75" x14ac:dyDescent="0.25">
      <c r="A31" s="22"/>
      <c r="B31" s="22"/>
      <c r="C31" s="2" t="s">
        <v>33</v>
      </c>
      <c r="D31" s="1">
        <v>0.25</v>
      </c>
      <c r="E31" s="12">
        <f t="shared" si="0"/>
        <v>3</v>
      </c>
      <c r="F31" s="13">
        <f t="shared" si="5"/>
        <v>0.75</v>
      </c>
      <c r="G31" s="29">
        <f t="shared" si="7"/>
        <v>2.3255813953488373</v>
      </c>
      <c r="J31" s="6">
        <v>0</v>
      </c>
      <c r="K31" s="6">
        <v>3</v>
      </c>
    </row>
    <row r="32" spans="1:11" ht="15.75" x14ac:dyDescent="0.25">
      <c r="A32" s="22"/>
      <c r="B32" s="22"/>
      <c r="C32" s="2" t="s">
        <v>34</v>
      </c>
      <c r="D32" s="1">
        <v>0</v>
      </c>
      <c r="E32" s="12">
        <f t="shared" si="0"/>
        <v>0</v>
      </c>
      <c r="F32" s="13">
        <f t="shared" si="5"/>
        <v>0</v>
      </c>
      <c r="G32" s="29">
        <f t="shared" si="7"/>
        <v>0</v>
      </c>
      <c r="J32" s="6">
        <v>0</v>
      </c>
      <c r="K32" s="6">
        <v>0</v>
      </c>
    </row>
    <row r="33" spans="1:11" ht="15.75" x14ac:dyDescent="0.25">
      <c r="A33" s="22">
        <v>7</v>
      </c>
      <c r="B33" s="22" t="s">
        <v>35</v>
      </c>
      <c r="C33" s="2" t="s">
        <v>36</v>
      </c>
      <c r="D33" s="1">
        <v>1</v>
      </c>
      <c r="E33" s="12">
        <v>127</v>
      </c>
      <c r="F33" s="13">
        <f t="shared" si="5"/>
        <v>127</v>
      </c>
      <c r="G33" s="29">
        <f>E33*100/131</f>
        <v>96.946564885496187</v>
      </c>
      <c r="J33" s="6">
        <v>30</v>
      </c>
      <c r="K33" s="6">
        <v>55</v>
      </c>
    </row>
    <row r="34" spans="1:11" ht="15.75" x14ac:dyDescent="0.25">
      <c r="A34" s="22"/>
      <c r="B34" s="22"/>
      <c r="C34" s="2" t="s">
        <v>37</v>
      </c>
      <c r="D34" s="1">
        <v>0.75</v>
      </c>
      <c r="E34" s="12">
        <f t="shared" si="0"/>
        <v>1</v>
      </c>
      <c r="F34" s="13">
        <f t="shared" si="5"/>
        <v>0.75</v>
      </c>
      <c r="G34" s="29">
        <f t="shared" ref="G34:G37" si="8">E34*100/131</f>
        <v>0.76335877862595425</v>
      </c>
      <c r="J34" s="6">
        <v>0</v>
      </c>
      <c r="K34" s="6">
        <v>1</v>
      </c>
    </row>
    <row r="35" spans="1:11" ht="15.75" x14ac:dyDescent="0.25">
      <c r="A35" s="22"/>
      <c r="B35" s="22"/>
      <c r="C35" s="2" t="s">
        <v>38</v>
      </c>
      <c r="D35" s="1">
        <v>0.5</v>
      </c>
      <c r="E35" s="12">
        <f t="shared" si="0"/>
        <v>1</v>
      </c>
      <c r="F35" s="13">
        <f t="shared" si="5"/>
        <v>0.5</v>
      </c>
      <c r="G35" s="29">
        <f t="shared" si="8"/>
        <v>0.76335877862595425</v>
      </c>
      <c r="J35" s="6">
        <v>0</v>
      </c>
      <c r="K35" s="6">
        <v>1</v>
      </c>
    </row>
    <row r="36" spans="1:11" ht="15.75" x14ac:dyDescent="0.25">
      <c r="A36" s="22"/>
      <c r="B36" s="22"/>
      <c r="C36" s="2" t="s">
        <v>39</v>
      </c>
      <c r="D36" s="1">
        <v>0.25</v>
      </c>
      <c r="E36" s="12">
        <f t="shared" si="0"/>
        <v>1</v>
      </c>
      <c r="F36" s="13">
        <f t="shared" si="5"/>
        <v>0.25</v>
      </c>
      <c r="G36" s="29">
        <f t="shared" si="8"/>
        <v>0.76335877862595425</v>
      </c>
      <c r="J36" s="6">
        <v>0</v>
      </c>
      <c r="K36" s="6">
        <v>1</v>
      </c>
    </row>
    <row r="37" spans="1:11" ht="15.75" x14ac:dyDescent="0.25">
      <c r="A37" s="22"/>
      <c r="B37" s="22"/>
      <c r="C37" s="2" t="s">
        <v>40</v>
      </c>
      <c r="D37" s="1">
        <v>0</v>
      </c>
      <c r="E37" s="12">
        <f t="shared" si="0"/>
        <v>1</v>
      </c>
      <c r="F37" s="13">
        <f t="shared" si="5"/>
        <v>0</v>
      </c>
      <c r="G37" s="29">
        <f t="shared" si="8"/>
        <v>0.76335877862595425</v>
      </c>
      <c r="J37" s="6">
        <v>0</v>
      </c>
      <c r="K37" s="6">
        <v>1</v>
      </c>
    </row>
    <row r="38" spans="1:11" ht="15.75" x14ac:dyDescent="0.25">
      <c r="A38" s="22">
        <v>8</v>
      </c>
      <c r="B38" s="22" t="s">
        <v>41</v>
      </c>
      <c r="C38" s="2" t="s">
        <v>42</v>
      </c>
      <c r="D38" s="1">
        <v>1</v>
      </c>
      <c r="E38" s="12">
        <v>105</v>
      </c>
      <c r="F38" s="13">
        <f t="shared" si="5"/>
        <v>105</v>
      </c>
      <c r="G38" s="29">
        <f>E38*100/131</f>
        <v>80.152671755725194</v>
      </c>
      <c r="J38" s="6">
        <v>29</v>
      </c>
      <c r="K38" s="6">
        <v>37</v>
      </c>
    </row>
    <row r="39" spans="1:11" ht="15.75" x14ac:dyDescent="0.25">
      <c r="A39" s="22"/>
      <c r="B39" s="22"/>
      <c r="C39" s="2" t="s">
        <v>43</v>
      </c>
      <c r="D39" s="1">
        <v>0.75</v>
      </c>
      <c r="E39" s="12">
        <v>19</v>
      </c>
      <c r="F39" s="13">
        <f t="shared" si="5"/>
        <v>14.25</v>
      </c>
      <c r="G39" s="29">
        <f t="shared" ref="G39:G42" si="9">E39*100/131</f>
        <v>14.503816793893129</v>
      </c>
      <c r="J39" s="6">
        <v>1</v>
      </c>
      <c r="K39" s="6">
        <v>15</v>
      </c>
    </row>
    <row r="40" spans="1:11" ht="15.75" x14ac:dyDescent="0.25">
      <c r="A40" s="22"/>
      <c r="B40" s="22"/>
      <c r="C40" s="2" t="s">
        <v>44</v>
      </c>
      <c r="D40" s="1">
        <v>0.5</v>
      </c>
      <c r="E40" s="12">
        <f t="shared" si="0"/>
        <v>3</v>
      </c>
      <c r="F40" s="13">
        <f t="shared" si="5"/>
        <v>1.5</v>
      </c>
      <c r="G40" s="29">
        <f t="shared" si="9"/>
        <v>2.2900763358778624</v>
      </c>
      <c r="J40" s="6">
        <v>1</v>
      </c>
      <c r="K40" s="6">
        <v>2</v>
      </c>
    </row>
    <row r="41" spans="1:11" ht="15.75" x14ac:dyDescent="0.25">
      <c r="A41" s="22"/>
      <c r="B41" s="22"/>
      <c r="C41" s="2" t="s">
        <v>45</v>
      </c>
      <c r="D41" s="1">
        <v>0.25</v>
      </c>
      <c r="E41" s="12">
        <f t="shared" si="0"/>
        <v>3</v>
      </c>
      <c r="F41" s="13">
        <f t="shared" si="5"/>
        <v>0.75</v>
      </c>
      <c r="G41" s="29">
        <f t="shared" si="9"/>
        <v>2.2900763358778624</v>
      </c>
      <c r="J41" s="6">
        <v>0</v>
      </c>
      <c r="K41" s="6">
        <v>3</v>
      </c>
    </row>
    <row r="42" spans="1:11" ht="15.75" x14ac:dyDescent="0.25">
      <c r="A42" s="22"/>
      <c r="B42" s="22"/>
      <c r="C42" s="2" t="s">
        <v>46</v>
      </c>
      <c r="D42" s="1">
        <v>0</v>
      </c>
      <c r="E42" s="12">
        <f t="shared" si="0"/>
        <v>1</v>
      </c>
      <c r="F42" s="13">
        <f t="shared" si="5"/>
        <v>0</v>
      </c>
      <c r="G42" s="29">
        <f t="shared" si="9"/>
        <v>0.76335877862595425</v>
      </c>
      <c r="J42" s="6">
        <v>0</v>
      </c>
      <c r="K42" s="6">
        <v>1</v>
      </c>
    </row>
    <row r="43" spans="1:11" ht="15.75" x14ac:dyDescent="0.25">
      <c r="A43" s="22">
        <v>9</v>
      </c>
      <c r="B43" s="22" t="s">
        <v>47</v>
      </c>
      <c r="C43" s="2" t="s">
        <v>48</v>
      </c>
      <c r="D43" s="1">
        <v>1</v>
      </c>
      <c r="E43" s="12">
        <v>100</v>
      </c>
      <c r="F43" s="13">
        <f t="shared" si="5"/>
        <v>100</v>
      </c>
      <c r="G43" s="29">
        <f>E43*100/131</f>
        <v>76.335877862595424</v>
      </c>
      <c r="J43" s="6">
        <v>29</v>
      </c>
      <c r="K43" s="6">
        <v>36</v>
      </c>
    </row>
    <row r="44" spans="1:11" ht="15.75" x14ac:dyDescent="0.25">
      <c r="A44" s="22"/>
      <c r="B44" s="22"/>
      <c r="C44" s="2" t="s">
        <v>49</v>
      </c>
      <c r="D44" s="1">
        <v>0.75</v>
      </c>
      <c r="E44" s="12">
        <v>21</v>
      </c>
      <c r="F44" s="13">
        <f t="shared" si="5"/>
        <v>15.75</v>
      </c>
      <c r="G44" s="29">
        <f t="shared" ref="G44:G47" si="10">E44*100/131</f>
        <v>16.03053435114504</v>
      </c>
      <c r="J44" s="6">
        <v>2</v>
      </c>
      <c r="K44" s="6">
        <v>14</v>
      </c>
    </row>
    <row r="45" spans="1:11" ht="15.75" x14ac:dyDescent="0.25">
      <c r="A45" s="22"/>
      <c r="B45" s="22"/>
      <c r="C45" s="2" t="s">
        <v>50</v>
      </c>
      <c r="D45" s="1">
        <v>0.5</v>
      </c>
      <c r="E45" s="12">
        <v>2</v>
      </c>
      <c r="F45" s="13">
        <f t="shared" si="5"/>
        <v>1</v>
      </c>
      <c r="G45" s="29">
        <f t="shared" si="10"/>
        <v>1.5267175572519085</v>
      </c>
      <c r="J45" s="6">
        <v>0</v>
      </c>
      <c r="K45" s="6">
        <v>1</v>
      </c>
    </row>
    <row r="46" spans="1:11" ht="15.75" x14ac:dyDescent="0.25">
      <c r="A46" s="22"/>
      <c r="B46" s="22"/>
      <c r="C46" s="2" t="s">
        <v>51</v>
      </c>
      <c r="D46" s="1">
        <v>0.25</v>
      </c>
      <c r="E46" s="12">
        <v>6</v>
      </c>
      <c r="F46" s="13">
        <f t="shared" si="5"/>
        <v>1.5</v>
      </c>
      <c r="G46" s="29">
        <f t="shared" si="10"/>
        <v>4.5801526717557248</v>
      </c>
      <c r="J46" s="6">
        <v>0</v>
      </c>
      <c r="K46" s="6">
        <v>5</v>
      </c>
    </row>
    <row r="47" spans="1:11" ht="15.75" x14ac:dyDescent="0.25">
      <c r="A47" s="22"/>
      <c r="B47" s="22"/>
      <c r="C47" s="2" t="s">
        <v>52</v>
      </c>
      <c r="D47" s="1">
        <v>0</v>
      </c>
      <c r="E47" s="12">
        <f t="shared" si="0"/>
        <v>2</v>
      </c>
      <c r="F47" s="13">
        <f t="shared" si="5"/>
        <v>0</v>
      </c>
      <c r="G47" s="29">
        <f t="shared" si="10"/>
        <v>1.5267175572519085</v>
      </c>
      <c r="J47" s="6">
        <v>0</v>
      </c>
      <c r="K47" s="6">
        <v>2</v>
      </c>
    </row>
    <row r="48" spans="1:11" ht="15.75" x14ac:dyDescent="0.25">
      <c r="A48" s="22">
        <v>10</v>
      </c>
      <c r="B48" s="22" t="s">
        <v>53</v>
      </c>
      <c r="C48" s="2" t="s">
        <v>54</v>
      </c>
      <c r="D48" s="1">
        <v>1</v>
      </c>
      <c r="E48" s="12">
        <v>96</v>
      </c>
      <c r="F48" s="13">
        <f t="shared" si="5"/>
        <v>96</v>
      </c>
      <c r="G48" s="29">
        <f>E48*100/131</f>
        <v>73.282442748091597</v>
      </c>
      <c r="J48" s="6">
        <v>26</v>
      </c>
      <c r="K48" s="6">
        <v>31</v>
      </c>
    </row>
    <row r="49" spans="1:11" ht="15.75" x14ac:dyDescent="0.25">
      <c r="A49" s="22"/>
      <c r="B49" s="22"/>
      <c r="C49" s="2" t="s">
        <v>55</v>
      </c>
      <c r="D49" s="1">
        <v>0.75</v>
      </c>
      <c r="E49" s="12">
        <v>24</v>
      </c>
      <c r="F49" s="13">
        <f t="shared" si="5"/>
        <v>18</v>
      </c>
      <c r="G49" s="29">
        <f t="shared" ref="G49:G52" si="11">E49*100/131</f>
        <v>18.320610687022899</v>
      </c>
      <c r="J49" s="6">
        <v>4</v>
      </c>
      <c r="K49" s="6">
        <v>21</v>
      </c>
    </row>
    <row r="50" spans="1:11" ht="15.75" x14ac:dyDescent="0.25">
      <c r="A50" s="22"/>
      <c r="B50" s="22"/>
      <c r="C50" s="2" t="s">
        <v>56</v>
      </c>
      <c r="D50" s="1">
        <v>0.5</v>
      </c>
      <c r="E50" s="12">
        <f t="shared" si="0"/>
        <v>3</v>
      </c>
      <c r="F50" s="13">
        <f t="shared" si="5"/>
        <v>1.5</v>
      </c>
      <c r="G50" s="29">
        <f t="shared" si="11"/>
        <v>2.2900763358778624</v>
      </c>
      <c r="J50" s="6">
        <v>1</v>
      </c>
      <c r="K50" s="6">
        <v>2</v>
      </c>
    </row>
    <row r="51" spans="1:11" ht="15.75" x14ac:dyDescent="0.25">
      <c r="A51" s="22"/>
      <c r="B51" s="22"/>
      <c r="C51" s="2" t="s">
        <v>57</v>
      </c>
      <c r="D51" s="1">
        <v>0.25</v>
      </c>
      <c r="E51" s="12">
        <f t="shared" si="0"/>
        <v>7</v>
      </c>
      <c r="F51" s="13">
        <f t="shared" si="5"/>
        <v>1.75</v>
      </c>
      <c r="G51" s="29">
        <f t="shared" si="11"/>
        <v>5.343511450381679</v>
      </c>
      <c r="J51" s="6">
        <v>2</v>
      </c>
      <c r="K51" s="6">
        <v>5</v>
      </c>
    </row>
    <row r="52" spans="1:11" ht="15.75" x14ac:dyDescent="0.25">
      <c r="A52" s="22"/>
      <c r="B52" s="22"/>
      <c r="C52" s="2" t="s">
        <v>58</v>
      </c>
      <c r="D52" s="1">
        <v>0</v>
      </c>
      <c r="E52" s="12">
        <f t="shared" si="0"/>
        <v>1</v>
      </c>
      <c r="F52" s="13">
        <f t="shared" si="5"/>
        <v>0</v>
      </c>
      <c r="G52" s="29">
        <f t="shared" si="11"/>
        <v>0.76335877862595425</v>
      </c>
      <c r="J52" s="6">
        <v>0</v>
      </c>
      <c r="K52" s="6">
        <v>1</v>
      </c>
    </row>
    <row r="53" spans="1:11" ht="15.75" x14ac:dyDescent="0.25">
      <c r="A53" s="22">
        <v>11</v>
      </c>
      <c r="B53" s="22" t="s">
        <v>59</v>
      </c>
      <c r="C53" s="2" t="s">
        <v>60</v>
      </c>
      <c r="D53" s="1">
        <v>1</v>
      </c>
      <c r="E53" s="12">
        <v>124</v>
      </c>
      <c r="F53" s="13">
        <f t="shared" si="5"/>
        <v>124</v>
      </c>
      <c r="G53" s="29">
        <f>E53*100/131</f>
        <v>94.656488549618317</v>
      </c>
      <c r="J53" s="6">
        <v>30</v>
      </c>
      <c r="K53" s="6">
        <v>49</v>
      </c>
    </row>
    <row r="54" spans="1:11" ht="63" x14ac:dyDescent="0.25">
      <c r="A54" s="22"/>
      <c r="B54" s="22"/>
      <c r="C54" s="2" t="s">
        <v>68</v>
      </c>
      <c r="D54" s="1">
        <v>0.75</v>
      </c>
      <c r="E54" s="12">
        <f t="shared" si="0"/>
        <v>3</v>
      </c>
      <c r="F54" s="12">
        <f t="shared" si="5"/>
        <v>2.25</v>
      </c>
      <c r="G54" s="14">
        <f t="shared" ref="G54:G57" si="12">E54*100/131</f>
        <v>2.2900763358778624</v>
      </c>
      <c r="J54" s="6">
        <v>1</v>
      </c>
      <c r="K54" s="6">
        <v>2</v>
      </c>
    </row>
    <row r="55" spans="1:11" ht="78.75" x14ac:dyDescent="0.25">
      <c r="A55" s="22"/>
      <c r="B55" s="22"/>
      <c r="C55" s="2" t="s">
        <v>69</v>
      </c>
      <c r="D55" s="1">
        <v>0.5</v>
      </c>
      <c r="E55" s="12">
        <f t="shared" si="0"/>
        <v>2</v>
      </c>
      <c r="F55" s="12">
        <f t="shared" si="5"/>
        <v>1</v>
      </c>
      <c r="G55" s="14">
        <f t="shared" si="12"/>
        <v>1.5267175572519085</v>
      </c>
      <c r="J55" s="6">
        <v>0</v>
      </c>
      <c r="K55" s="6">
        <v>2</v>
      </c>
    </row>
    <row r="56" spans="1:11" ht="63" x14ac:dyDescent="0.25">
      <c r="A56" s="22"/>
      <c r="B56" s="22"/>
      <c r="C56" s="2" t="s">
        <v>70</v>
      </c>
      <c r="D56" s="1">
        <v>0.25</v>
      </c>
      <c r="E56" s="12">
        <f t="shared" si="0"/>
        <v>0</v>
      </c>
      <c r="F56" s="12">
        <f t="shared" si="5"/>
        <v>0</v>
      </c>
      <c r="G56" s="14">
        <f t="shared" si="12"/>
        <v>0</v>
      </c>
      <c r="J56" s="6">
        <v>0</v>
      </c>
      <c r="K56" s="6">
        <v>0</v>
      </c>
    </row>
    <row r="57" spans="1:11" ht="78.75" x14ac:dyDescent="0.25">
      <c r="A57" s="22"/>
      <c r="B57" s="22"/>
      <c r="C57" s="2" t="s">
        <v>71</v>
      </c>
      <c r="D57" s="1">
        <v>0</v>
      </c>
      <c r="E57" s="12">
        <f t="shared" si="0"/>
        <v>2</v>
      </c>
      <c r="F57" s="12">
        <f t="shared" si="5"/>
        <v>0</v>
      </c>
      <c r="G57" s="14">
        <f t="shared" si="12"/>
        <v>1.5267175572519085</v>
      </c>
      <c r="J57" s="6">
        <v>0</v>
      </c>
      <c r="K57" s="6">
        <v>2</v>
      </c>
    </row>
    <row r="59" spans="1:11" ht="15.75" x14ac:dyDescent="0.25">
      <c r="A59" s="21" t="s">
        <v>66</v>
      </c>
      <c r="B59" s="21"/>
      <c r="C59" s="21"/>
      <c r="D59" s="21"/>
      <c r="E59" s="9"/>
      <c r="F59" s="10"/>
      <c r="G59" s="11"/>
      <c r="H59" s="9"/>
      <c r="I59" s="9"/>
      <c r="J59" s="10"/>
      <c r="K59" s="10"/>
    </row>
    <row r="60" spans="1:11" ht="45" customHeight="1" x14ac:dyDescent="0.25">
      <c r="A60" s="15" t="s">
        <v>75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33" customHeight="1" x14ac:dyDescent="0.25">
      <c r="A61" s="15" t="s">
        <v>67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</sheetData>
  <mergeCells count="35">
    <mergeCell ref="E4:E5"/>
    <mergeCell ref="F4:F5"/>
    <mergeCell ref="D4:D5"/>
    <mergeCell ref="A6:A7"/>
    <mergeCell ref="B6:B7"/>
    <mergeCell ref="C4:C5"/>
    <mergeCell ref="A13:A19"/>
    <mergeCell ref="B13:B19"/>
    <mergeCell ref="A8:A12"/>
    <mergeCell ref="B8:B12"/>
    <mergeCell ref="A4:A5"/>
    <mergeCell ref="B4:B5"/>
    <mergeCell ref="B43:B47"/>
    <mergeCell ref="A20:A22"/>
    <mergeCell ref="B20:B22"/>
    <mergeCell ref="A23:A27"/>
    <mergeCell ref="B23:B27"/>
    <mergeCell ref="A28:A32"/>
    <mergeCell ref="B28:B32"/>
    <mergeCell ref="A61:K61"/>
    <mergeCell ref="G4:G5"/>
    <mergeCell ref="D1:G1"/>
    <mergeCell ref="A2:K2"/>
    <mergeCell ref="A3:K3"/>
    <mergeCell ref="A59:D59"/>
    <mergeCell ref="A60:K60"/>
    <mergeCell ref="A48:A52"/>
    <mergeCell ref="B48:B52"/>
    <mergeCell ref="A53:A57"/>
    <mergeCell ref="B53:B57"/>
    <mergeCell ref="A33:A37"/>
    <mergeCell ref="B33:B37"/>
    <mergeCell ref="A38:A42"/>
    <mergeCell ref="B38:B42"/>
    <mergeCell ref="A43:A47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кв.2018 г.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2018-10-03T07:04:58Z</cp:lastPrinted>
  <dcterms:created xsi:type="dcterms:W3CDTF">2016-03-16T10:40:27Z</dcterms:created>
  <dcterms:modified xsi:type="dcterms:W3CDTF">2018-10-03T07:07:17Z</dcterms:modified>
</cp:coreProperties>
</file>