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4000" windowHeight="8910"/>
  </bookViews>
  <sheets>
    <sheet name="IV кв.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5" i="1" l="1"/>
  <c r="G56" i="1"/>
  <c r="G57" i="1"/>
  <c r="G58" i="1"/>
  <c r="G54" i="1"/>
  <c r="G50" i="1"/>
  <c r="G51" i="1"/>
  <c r="G52" i="1"/>
  <c r="G53" i="1"/>
  <c r="G49" i="1"/>
  <c r="G45" i="1"/>
  <c r="G46" i="1"/>
  <c r="G47" i="1"/>
  <c r="G48" i="1"/>
  <c r="G44" i="1"/>
  <c r="G40" i="1" l="1"/>
  <c r="G41" i="1"/>
  <c r="G42" i="1"/>
  <c r="G43" i="1"/>
  <c r="G39" i="1"/>
  <c r="G35" i="1"/>
  <c r="G36" i="1"/>
  <c r="G37" i="1"/>
  <c r="G38" i="1"/>
  <c r="G34" i="1"/>
  <c r="G30" i="1"/>
  <c r="G31" i="1"/>
  <c r="G32" i="1"/>
  <c r="G33" i="1"/>
  <c r="G29" i="1"/>
  <c r="G25" i="1"/>
  <c r="G26" i="1"/>
  <c r="G27" i="1"/>
  <c r="G28" i="1"/>
  <c r="G24" i="1"/>
  <c r="G23" i="1"/>
  <c r="G22" i="1"/>
  <c r="G21" i="1"/>
  <c r="G15" i="1"/>
  <c r="G16" i="1"/>
  <c r="G17" i="1"/>
  <c r="G18" i="1"/>
  <c r="G19" i="1"/>
  <c r="G20" i="1"/>
  <c r="G14" i="1"/>
  <c r="G10" i="1"/>
  <c r="G11" i="1"/>
  <c r="G12" i="1"/>
  <c r="G13" i="1"/>
  <c r="G9" i="1"/>
  <c r="G8" i="1"/>
  <c r="G7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7" i="1"/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</calcChain>
</file>

<file path=xl/sharedStrings.xml><?xml version="1.0" encoding="utf-8"?>
<sst xmlns="http://schemas.openxmlformats.org/spreadsheetml/2006/main" count="76" uniqueCount="76">
  <si>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</si>
  <si>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</si>
  <si>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</si>
  <si>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</si>
  <si>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</si>
  <si>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</si>
  <si>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</si>
  <si>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</si>
  <si>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</si>
  <si>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</si>
  <si>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</si>
  <si>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</si>
  <si>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</si>
  <si>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</si>
  <si>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</si>
  <si>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</si>
  <si>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</si>
  <si>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</si>
  <si>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</si>
  <si>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</si>
  <si>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</si>
  <si>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</si>
  <si>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</si>
  <si>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</si>
  <si>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</si>
  <si>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</si>
  <si>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</si>
  <si>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</si>
  <si>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</si>
  <si>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</si>
  <si>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</si>
  <si>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</si>
  <si>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</si>
  <si>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</si>
  <si>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</si>
  <si>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</si>
  <si>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</si>
  <si>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</si>
  <si>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</si>
  <si>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</si>
  <si>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</si>
  <si>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</si>
  <si>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</si>
  <si>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</si>
  <si>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</si>
  <si>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</si>
  <si>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</si>
  <si>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</si>
  <si>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</si>
  <si>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</si>
  <si>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</si>
  <si>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</si>
  <si>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</si>
  <si>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</si>
  <si>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</si>
  <si>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</si>
  <si>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</si>
  <si>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</si>
  <si>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</si>
  <si>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</si>
  <si>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</si>
  <si>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Оценка в баллах</t>
  </si>
  <si>
    <t>№ п/п</t>
  </si>
  <si>
    <t>Подсчет баллов</t>
  </si>
  <si>
    <t>Приложение к письму
от_________ № ______</t>
  </si>
  <si>
    <t>Количество</t>
  </si>
  <si>
    <t>%</t>
  </si>
  <si>
    <t>* Анкеты обработаны сканером при помощи программных средств.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</si>
  <si>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IV кв. 2017 года*</t>
  </si>
  <si>
    <t>11.2.    Да, приходилось иногда заключать дополнительный договор ДМС на проведение конкретной процедуры**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</si>
  <si>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</si>
  <si>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11.4.     Да, приходилось очень часто заключать дополнительные договоры ДМС на проведение конкретных процедур**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</si>
  <si>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</si>
  <si>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t>** ГБУЗ АО "ГВВ" не имеет заключенных договоров со страховыми медицинскими организациями 
по оказанию медицинской помощи по программам добровольного медицинского стразхования
(данные анкет не достоверны).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</si>
  <si>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 
(данные анкет не достоверны).</t>
  </si>
  <si>
    <t>Опрошено -178 пациентов.
Подсчет баллов произведен при наличии ответа в анкете.
Удовлетворено оказанной медицинской помощью – 96,3 % респондентов.
Процент расчитан к общему количеству данных ответов. 
Результат превышает значение, установленное Территориальной программой государственных гарантий бесплатного оказания гражданам медицинской помощи (58%).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</si>
</sst>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="115" zoomScaleNormal="115" workbookViewId="0">
      <selection activeCell="A2" sqref="A2:H2"/>
    </sheetView>
  </sheetViews>
  <sheetFormatPr defaultRowHeight="15" x14ac:dyDescent="0.25"/>
  <cols>
    <col min="1" max="1" width="4.140625" bestFit="1" customWidth="1"/>
    <col min="2" max="2" width="33.140625" bestFit="1" customWidth="1"/>
    <col min="3" max="3" width="36.140625" customWidth="1"/>
    <col min="4" max="4" width="17.28515625" style="5" bestFit="1" customWidth="1"/>
    <col min="5" max="5" width="10.85546875" style="5" customWidth="1"/>
    <col min="6" max="6" width="11.7109375" customWidth="1"/>
    <col min="8" max="10" width="9.140625" hidden="1" customWidth="1"/>
    <col min="11" max="11" width="9.85546875" hidden="1" customWidth="1"/>
  </cols>
  <sheetData>
    <row r="1" spans="1:11" ht="54" customHeight="1" x14ac:dyDescent="0.25">
      <c r="A1" s="10"/>
      <c r="B1" s="10"/>
      <c r="C1" s="10"/>
      <c r="D1" s="11"/>
      <c r="E1" s="28" t="s">
        <v>64</v>
      </c>
      <c r="F1" s="28"/>
      <c r="G1" s="28"/>
      <c r="H1" s="28"/>
    </row>
    <row r="2" spans="1:11" ht="80.25" customHeight="1" x14ac:dyDescent="0.3">
      <c r="A2" s="29" t="s">
        <v>68</v>
      </c>
      <c r="B2" s="29"/>
      <c r="C2" s="29"/>
      <c r="D2" s="29"/>
      <c r="E2" s="29"/>
      <c r="F2" s="29"/>
      <c r="G2" s="29"/>
      <c r="H2" s="29"/>
    </row>
    <row r="3" spans="1:11" ht="20.25" customHeight="1" x14ac:dyDescent="0.3">
      <c r="A3" s="12"/>
      <c r="B3" s="12"/>
      <c r="C3" s="12"/>
      <c r="D3" s="12"/>
      <c r="E3" s="12"/>
      <c r="F3" s="12"/>
      <c r="G3" s="12"/>
      <c r="H3" s="12"/>
    </row>
    <row r="4" spans="1:11" ht="113.25" customHeight="1" x14ac:dyDescent="0.3">
      <c r="A4" s="30" t="s">
        <v>75</v>
      </c>
      <c r="B4" s="30"/>
      <c r="C4" s="30"/>
      <c r="D4" s="30"/>
      <c r="E4" s="30"/>
      <c r="F4" s="30"/>
      <c r="G4" s="30"/>
      <c r="H4" s="30"/>
      <c r="I4">
        <v>51</v>
      </c>
      <c r="J4">
        <v>39</v>
      </c>
      <c r="K4">
        <v>58</v>
      </c>
    </row>
    <row r="5" spans="1:11" ht="35.25" customHeight="1" x14ac:dyDescent="0.3">
      <c r="A5" s="31" t="s">
        <v>62</v>
      </c>
      <c r="B5" s="33" t="s">
        <v>0</v>
      </c>
      <c r="C5" s="33" t="s">
        <v>1</v>
      </c>
      <c r="D5" s="33" t="s">
        <v>61</v>
      </c>
      <c r="E5" s="34" t="s">
        <v>65</v>
      </c>
      <c r="F5" s="36" t="s">
        <v>63</v>
      </c>
      <c r="G5" s="33" t="s">
        <v>66</v>
      </c>
      <c r="H5" s="13"/>
    </row>
    <row r="6" spans="1:11" ht="15" customHeight="1" x14ac:dyDescent="0.3">
      <c r="A6" s="32"/>
      <c r="B6" s="33"/>
      <c r="C6" s="33"/>
      <c r="D6" s="33"/>
      <c r="E6" s="35"/>
      <c r="F6" s="36"/>
      <c r="G6" s="33"/>
      <c r="H6" s="13"/>
    </row>
    <row r="7" spans="1:11" ht="15.75" x14ac:dyDescent="0.25">
      <c r="A7" s="37">
        <v>1</v>
      </c>
      <c r="B7" s="37" t="s">
        <v>2</v>
      </c>
      <c r="C7" s="2" t="s">
        <v>3</v>
      </c>
      <c r="D7" s="1"/>
      <c r="E7" s="6">
        <f t="shared" ref="E7:E38" si="0">H7+I7+J7+K7</f>
        <v>55</v>
      </c>
      <c r="F7" s="6">
        <f>E7</f>
        <v>55</v>
      </c>
      <c r="G7" s="18">
        <f>E7*100/133</f>
        <v>41.353383458646618</v>
      </c>
      <c r="H7">
        <v>9</v>
      </c>
      <c r="I7" s="7">
        <v>17</v>
      </c>
      <c r="J7" s="8">
        <v>16</v>
      </c>
      <c r="K7" s="9">
        <v>13</v>
      </c>
    </row>
    <row r="8" spans="1:11" ht="15.75" x14ac:dyDescent="0.25">
      <c r="A8" s="37"/>
      <c r="B8" s="37"/>
      <c r="C8" s="2" t="s">
        <v>4</v>
      </c>
      <c r="D8" s="1"/>
      <c r="E8" s="9">
        <f t="shared" si="0"/>
        <v>78</v>
      </c>
      <c r="F8" s="6">
        <f t="shared" ref="F8:F23" si="1">E8</f>
        <v>78</v>
      </c>
      <c r="G8" s="18">
        <f>E8*100/133</f>
        <v>58.646616541353382</v>
      </c>
      <c r="H8">
        <v>15</v>
      </c>
      <c r="I8" s="7">
        <v>18</v>
      </c>
      <c r="J8" s="8">
        <v>12</v>
      </c>
      <c r="K8" s="9">
        <v>33</v>
      </c>
    </row>
    <row r="9" spans="1:11" ht="15.75" x14ac:dyDescent="0.25">
      <c r="A9" s="37">
        <v>2</v>
      </c>
      <c r="B9" s="37" t="s">
        <v>5</v>
      </c>
      <c r="C9" s="2" t="s">
        <v>6</v>
      </c>
      <c r="D9" s="1"/>
      <c r="E9" s="9">
        <f t="shared" si="0"/>
        <v>14</v>
      </c>
      <c r="F9" s="6">
        <f t="shared" si="1"/>
        <v>14</v>
      </c>
      <c r="G9" s="18">
        <f>E9*100/110</f>
        <v>12.727272727272727</v>
      </c>
      <c r="H9">
        <v>1</v>
      </c>
      <c r="I9" s="7">
        <v>5</v>
      </c>
      <c r="J9" s="8">
        <v>4</v>
      </c>
      <c r="K9" s="9">
        <v>4</v>
      </c>
    </row>
    <row r="10" spans="1:11" ht="15.75" x14ac:dyDescent="0.25">
      <c r="A10" s="37"/>
      <c r="B10" s="37"/>
      <c r="C10" s="2" t="s">
        <v>7</v>
      </c>
      <c r="D10" s="1"/>
      <c r="E10" s="9">
        <f t="shared" si="0"/>
        <v>5</v>
      </c>
      <c r="F10" s="6">
        <f t="shared" si="1"/>
        <v>5</v>
      </c>
      <c r="G10" s="18">
        <f t="shared" ref="G10:G13" si="2">E10*100/110</f>
        <v>4.5454545454545459</v>
      </c>
      <c r="H10">
        <v>0</v>
      </c>
      <c r="I10" s="7">
        <v>2</v>
      </c>
      <c r="J10" s="8">
        <v>3</v>
      </c>
      <c r="K10" s="9">
        <v>0</v>
      </c>
    </row>
    <row r="11" spans="1:11" ht="15.75" x14ac:dyDescent="0.25">
      <c r="A11" s="37"/>
      <c r="B11" s="37"/>
      <c r="C11" s="2" t="s">
        <v>8</v>
      </c>
      <c r="D11" s="1"/>
      <c r="E11" s="9">
        <f t="shared" si="0"/>
        <v>4</v>
      </c>
      <c r="F11" s="6">
        <f t="shared" si="1"/>
        <v>4</v>
      </c>
      <c r="G11" s="18">
        <f t="shared" si="2"/>
        <v>3.6363636363636362</v>
      </c>
      <c r="H11">
        <v>1</v>
      </c>
      <c r="I11" s="7">
        <v>2</v>
      </c>
      <c r="J11" s="8">
        <v>1</v>
      </c>
      <c r="K11" s="9">
        <v>0</v>
      </c>
    </row>
    <row r="12" spans="1:11" ht="15.75" x14ac:dyDescent="0.25">
      <c r="A12" s="37"/>
      <c r="B12" s="37"/>
      <c r="C12" s="2" t="s">
        <v>9</v>
      </c>
      <c r="D12" s="1"/>
      <c r="E12" s="9">
        <f t="shared" si="0"/>
        <v>7</v>
      </c>
      <c r="F12" s="6">
        <f t="shared" si="1"/>
        <v>7</v>
      </c>
      <c r="G12" s="18">
        <f t="shared" si="2"/>
        <v>6.3636363636363633</v>
      </c>
      <c r="H12">
        <v>1</v>
      </c>
      <c r="I12" s="7">
        <v>1</v>
      </c>
      <c r="J12" s="8">
        <v>2</v>
      </c>
      <c r="K12" s="9">
        <v>3</v>
      </c>
    </row>
    <row r="13" spans="1:11" ht="15.75" x14ac:dyDescent="0.25">
      <c r="A13" s="37"/>
      <c r="B13" s="37"/>
      <c r="C13" s="2" t="s">
        <v>10</v>
      </c>
      <c r="D13" s="1"/>
      <c r="E13" s="9">
        <f t="shared" si="0"/>
        <v>80</v>
      </c>
      <c r="F13" s="6">
        <f t="shared" si="1"/>
        <v>80</v>
      </c>
      <c r="G13" s="18">
        <f t="shared" si="2"/>
        <v>72.727272727272734</v>
      </c>
      <c r="H13">
        <v>20</v>
      </c>
      <c r="I13" s="7">
        <v>21</v>
      </c>
      <c r="J13" s="8">
        <v>8</v>
      </c>
      <c r="K13" s="9">
        <v>31</v>
      </c>
    </row>
    <row r="14" spans="1:11" ht="15.75" x14ac:dyDescent="0.25">
      <c r="A14" s="37">
        <v>3</v>
      </c>
      <c r="B14" s="37" t="s">
        <v>11</v>
      </c>
      <c r="C14" s="2" t="s">
        <v>12</v>
      </c>
      <c r="D14" s="1"/>
      <c r="E14" s="9">
        <f t="shared" si="0"/>
        <v>16</v>
      </c>
      <c r="F14" s="6">
        <f t="shared" si="1"/>
        <v>16</v>
      </c>
      <c r="G14" s="18">
        <f>E14*100/183</f>
        <v>8.7431693989071047</v>
      </c>
      <c r="H14">
        <v>1</v>
      </c>
      <c r="I14" s="7">
        <v>7</v>
      </c>
      <c r="J14" s="8">
        <v>5</v>
      </c>
      <c r="K14" s="9">
        <v>3</v>
      </c>
    </row>
    <row r="15" spans="1:11" ht="15.75" x14ac:dyDescent="0.25">
      <c r="A15" s="37"/>
      <c r="B15" s="37"/>
      <c r="C15" s="2" t="s">
        <v>13</v>
      </c>
      <c r="D15" s="1"/>
      <c r="E15" s="9">
        <f t="shared" si="0"/>
        <v>86</v>
      </c>
      <c r="F15" s="6">
        <f t="shared" si="1"/>
        <v>86</v>
      </c>
      <c r="G15" s="18">
        <f t="shared" ref="G15:G20" si="3">E15*100/183</f>
        <v>46.994535519125684</v>
      </c>
      <c r="H15">
        <v>20</v>
      </c>
      <c r="I15" s="7">
        <v>21</v>
      </c>
      <c r="J15" s="8">
        <v>13</v>
      </c>
      <c r="K15" s="9">
        <v>32</v>
      </c>
    </row>
    <row r="16" spans="1:11" ht="15.75" x14ac:dyDescent="0.25">
      <c r="A16" s="37"/>
      <c r="B16" s="37"/>
      <c r="C16" s="2" t="s">
        <v>14</v>
      </c>
      <c r="D16" s="1"/>
      <c r="E16" s="9">
        <f t="shared" si="0"/>
        <v>57</v>
      </c>
      <c r="F16" s="6">
        <f t="shared" si="1"/>
        <v>57</v>
      </c>
      <c r="G16" s="18">
        <f t="shared" si="3"/>
        <v>31.147540983606557</v>
      </c>
      <c r="H16">
        <v>8</v>
      </c>
      <c r="I16" s="7">
        <v>19</v>
      </c>
      <c r="J16" s="8">
        <v>8</v>
      </c>
      <c r="K16" s="9">
        <v>22</v>
      </c>
    </row>
    <row r="17" spans="1:11" ht="15.75" x14ac:dyDescent="0.25">
      <c r="A17" s="37"/>
      <c r="B17" s="37"/>
      <c r="C17" s="2" t="s">
        <v>15</v>
      </c>
      <c r="D17" s="1"/>
      <c r="E17" s="9">
        <f t="shared" si="0"/>
        <v>14</v>
      </c>
      <c r="F17" s="6">
        <f t="shared" si="1"/>
        <v>14</v>
      </c>
      <c r="G17" s="18">
        <f t="shared" si="3"/>
        <v>7.6502732240437155</v>
      </c>
      <c r="H17">
        <v>1</v>
      </c>
      <c r="I17" s="7">
        <v>5</v>
      </c>
      <c r="J17" s="8">
        <v>6</v>
      </c>
      <c r="K17" s="9">
        <v>2</v>
      </c>
    </row>
    <row r="18" spans="1:11" ht="15.75" x14ac:dyDescent="0.25">
      <c r="A18" s="37"/>
      <c r="B18" s="37"/>
      <c r="C18" s="2" t="s">
        <v>16</v>
      </c>
      <c r="D18" s="1"/>
      <c r="E18" s="9">
        <f t="shared" si="0"/>
        <v>6</v>
      </c>
      <c r="F18" s="6">
        <f t="shared" si="1"/>
        <v>6</v>
      </c>
      <c r="G18" s="18">
        <f t="shared" si="3"/>
        <v>3.278688524590164</v>
      </c>
      <c r="H18">
        <v>0</v>
      </c>
      <c r="I18" s="7">
        <v>3</v>
      </c>
      <c r="J18" s="8">
        <v>1</v>
      </c>
      <c r="K18" s="9">
        <v>2</v>
      </c>
    </row>
    <row r="19" spans="1:11" ht="15.75" x14ac:dyDescent="0.25">
      <c r="A19" s="37"/>
      <c r="B19" s="37"/>
      <c r="C19" s="2" t="s">
        <v>17</v>
      </c>
      <c r="D19" s="1"/>
      <c r="E19" s="9">
        <f t="shared" si="0"/>
        <v>2</v>
      </c>
      <c r="F19" s="6">
        <f t="shared" si="1"/>
        <v>2</v>
      </c>
      <c r="G19" s="18">
        <f t="shared" si="3"/>
        <v>1.0928961748633881</v>
      </c>
      <c r="H19">
        <v>0</v>
      </c>
      <c r="I19" s="7">
        <v>1</v>
      </c>
      <c r="J19" s="8">
        <v>1</v>
      </c>
      <c r="K19" s="9">
        <v>0</v>
      </c>
    </row>
    <row r="20" spans="1:11" ht="15.75" x14ac:dyDescent="0.25">
      <c r="A20" s="37"/>
      <c r="B20" s="37"/>
      <c r="C20" s="2" t="s">
        <v>18</v>
      </c>
      <c r="D20" s="1"/>
      <c r="E20" s="9">
        <f t="shared" si="0"/>
        <v>2</v>
      </c>
      <c r="F20" s="6">
        <f t="shared" si="1"/>
        <v>2</v>
      </c>
      <c r="G20" s="18">
        <f t="shared" si="3"/>
        <v>1.0928961748633881</v>
      </c>
      <c r="H20">
        <v>1</v>
      </c>
      <c r="I20" s="7">
        <v>0</v>
      </c>
      <c r="J20" s="8">
        <v>1</v>
      </c>
      <c r="K20" s="9">
        <v>0</v>
      </c>
    </row>
    <row r="21" spans="1:11" ht="15.75" x14ac:dyDescent="0.25">
      <c r="A21" s="37">
        <v>4</v>
      </c>
      <c r="B21" s="37" t="s">
        <v>19</v>
      </c>
      <c r="C21" s="2" t="s">
        <v>20</v>
      </c>
      <c r="D21" s="1"/>
      <c r="E21" s="9">
        <f t="shared" si="0"/>
        <v>2</v>
      </c>
      <c r="F21" s="6">
        <f t="shared" si="1"/>
        <v>2</v>
      </c>
      <c r="G21" s="18">
        <f>E21*100/119</f>
        <v>1.680672268907563</v>
      </c>
      <c r="H21">
        <v>0</v>
      </c>
      <c r="I21" s="7">
        <v>1</v>
      </c>
      <c r="J21" s="8">
        <v>0</v>
      </c>
      <c r="K21" s="9">
        <v>1</v>
      </c>
    </row>
    <row r="22" spans="1:11" ht="15.75" x14ac:dyDescent="0.25">
      <c r="A22" s="37"/>
      <c r="B22" s="37"/>
      <c r="C22" s="2" t="s">
        <v>21</v>
      </c>
      <c r="D22" s="1"/>
      <c r="E22" s="9">
        <f t="shared" si="0"/>
        <v>80</v>
      </c>
      <c r="F22" s="6">
        <f t="shared" si="1"/>
        <v>80</v>
      </c>
      <c r="G22" s="18">
        <f>E22*100/119</f>
        <v>67.226890756302524</v>
      </c>
      <c r="H22">
        <v>14</v>
      </c>
      <c r="I22" s="7">
        <v>23</v>
      </c>
      <c r="J22" s="8">
        <v>10</v>
      </c>
      <c r="K22" s="9">
        <v>33</v>
      </c>
    </row>
    <row r="23" spans="1:11" ht="15.75" x14ac:dyDescent="0.25">
      <c r="A23" s="37"/>
      <c r="B23" s="37"/>
      <c r="C23" s="2" t="s">
        <v>22</v>
      </c>
      <c r="D23" s="1"/>
      <c r="E23" s="9">
        <f t="shared" si="0"/>
        <v>37</v>
      </c>
      <c r="F23" s="6">
        <f t="shared" si="1"/>
        <v>37</v>
      </c>
      <c r="G23" s="18">
        <f>E23*100/119</f>
        <v>31.092436974789916</v>
      </c>
      <c r="H23">
        <v>8</v>
      </c>
      <c r="I23" s="7">
        <v>9</v>
      </c>
      <c r="J23" s="8">
        <v>9</v>
      </c>
      <c r="K23" s="9">
        <v>11</v>
      </c>
    </row>
    <row r="24" spans="1:11" ht="15.75" x14ac:dyDescent="0.25">
      <c r="A24" s="37">
        <v>5</v>
      </c>
      <c r="B24" s="37" t="s">
        <v>23</v>
      </c>
      <c r="C24" s="2" t="s">
        <v>24</v>
      </c>
      <c r="D24" s="3">
        <v>1</v>
      </c>
      <c r="E24" s="9">
        <f t="shared" si="0"/>
        <v>85</v>
      </c>
      <c r="F24" s="6">
        <f t="shared" ref="F24:F58" si="4">D24*E24</f>
        <v>85</v>
      </c>
      <c r="G24" s="18">
        <f>E24*100/138</f>
        <v>61.594202898550726</v>
      </c>
      <c r="H24">
        <v>16</v>
      </c>
      <c r="I24" s="7">
        <v>22</v>
      </c>
      <c r="J24" s="8">
        <v>17</v>
      </c>
      <c r="K24" s="9">
        <v>30</v>
      </c>
    </row>
    <row r="25" spans="1:11" ht="15.75" x14ac:dyDescent="0.25">
      <c r="A25" s="37"/>
      <c r="B25" s="37"/>
      <c r="C25" s="2" t="s">
        <v>25</v>
      </c>
      <c r="D25" s="3">
        <v>0.75</v>
      </c>
      <c r="E25" s="9">
        <f t="shared" si="0"/>
        <v>22</v>
      </c>
      <c r="F25" s="6">
        <f t="shared" si="4"/>
        <v>16.5</v>
      </c>
      <c r="G25" s="18">
        <f t="shared" ref="G25:G28" si="5">E25*100/138</f>
        <v>15.942028985507246</v>
      </c>
      <c r="H25">
        <v>2</v>
      </c>
      <c r="I25" s="7">
        <v>8</v>
      </c>
      <c r="J25" s="8">
        <v>8</v>
      </c>
      <c r="K25" s="9">
        <v>4</v>
      </c>
    </row>
    <row r="26" spans="1:11" ht="15.75" x14ac:dyDescent="0.25">
      <c r="A26" s="37"/>
      <c r="B26" s="37"/>
      <c r="C26" s="2" t="s">
        <v>26</v>
      </c>
      <c r="D26" s="3">
        <v>0.5</v>
      </c>
      <c r="E26" s="9">
        <f t="shared" si="0"/>
        <v>15</v>
      </c>
      <c r="F26" s="6">
        <f t="shared" si="4"/>
        <v>7.5</v>
      </c>
      <c r="G26" s="18">
        <f t="shared" si="5"/>
        <v>10.869565217391305</v>
      </c>
      <c r="H26">
        <v>1</v>
      </c>
      <c r="I26" s="7">
        <v>7</v>
      </c>
      <c r="J26" s="8">
        <v>3</v>
      </c>
      <c r="K26" s="9">
        <v>4</v>
      </c>
    </row>
    <row r="27" spans="1:11" ht="15.75" x14ac:dyDescent="0.25">
      <c r="A27" s="37"/>
      <c r="B27" s="37"/>
      <c r="C27" s="2" t="s">
        <v>27</v>
      </c>
      <c r="D27" s="3">
        <v>0.25</v>
      </c>
      <c r="E27" s="9">
        <f t="shared" si="0"/>
        <v>2</v>
      </c>
      <c r="F27" s="6">
        <f t="shared" si="4"/>
        <v>0.5</v>
      </c>
      <c r="G27" s="18">
        <f t="shared" si="5"/>
        <v>1.4492753623188406</v>
      </c>
      <c r="H27">
        <v>1</v>
      </c>
      <c r="I27" s="7">
        <v>0</v>
      </c>
      <c r="J27" s="8">
        <v>0</v>
      </c>
      <c r="K27" s="9">
        <v>1</v>
      </c>
    </row>
    <row r="28" spans="1:11" ht="15.75" x14ac:dyDescent="0.25">
      <c r="A28" s="37"/>
      <c r="B28" s="37"/>
      <c r="C28" s="2" t="s">
        <v>28</v>
      </c>
      <c r="D28" s="4">
        <v>0</v>
      </c>
      <c r="E28" s="9">
        <f t="shared" si="0"/>
        <v>14</v>
      </c>
      <c r="F28" s="6">
        <f t="shared" si="4"/>
        <v>0</v>
      </c>
      <c r="G28" s="18">
        <f t="shared" si="5"/>
        <v>10.144927536231885</v>
      </c>
      <c r="H28">
        <v>2</v>
      </c>
      <c r="I28" s="7">
        <v>4</v>
      </c>
      <c r="J28" s="8">
        <v>2</v>
      </c>
      <c r="K28" s="9">
        <v>6</v>
      </c>
    </row>
    <row r="29" spans="1:11" ht="15.75" x14ac:dyDescent="0.25">
      <c r="A29" s="37">
        <v>6</v>
      </c>
      <c r="B29" s="37" t="s">
        <v>29</v>
      </c>
      <c r="C29" s="2" t="s">
        <v>30</v>
      </c>
      <c r="D29" s="1">
        <v>1</v>
      </c>
      <c r="E29" s="9">
        <f t="shared" si="0"/>
        <v>104</v>
      </c>
      <c r="F29" s="6">
        <f t="shared" si="4"/>
        <v>104</v>
      </c>
      <c r="G29" s="18">
        <f>E29*100/147</f>
        <v>70.748299319727892</v>
      </c>
      <c r="H29">
        <v>18</v>
      </c>
      <c r="I29" s="7">
        <v>29</v>
      </c>
      <c r="J29" s="8">
        <v>15</v>
      </c>
      <c r="K29" s="9">
        <v>42</v>
      </c>
    </row>
    <row r="30" spans="1:11" ht="15.75" x14ac:dyDescent="0.25">
      <c r="A30" s="37"/>
      <c r="B30" s="37"/>
      <c r="C30" s="2" t="s">
        <v>31</v>
      </c>
      <c r="D30" s="1">
        <v>0.75</v>
      </c>
      <c r="E30" s="9">
        <f t="shared" si="0"/>
        <v>26</v>
      </c>
      <c r="F30" s="6">
        <f t="shared" si="4"/>
        <v>19.5</v>
      </c>
      <c r="G30" s="18">
        <f t="shared" ref="G30:G33" si="6">E30*100/147</f>
        <v>17.687074829931973</v>
      </c>
      <c r="H30">
        <v>2</v>
      </c>
      <c r="I30" s="7">
        <v>10</v>
      </c>
      <c r="J30" s="8">
        <v>8</v>
      </c>
      <c r="K30" s="9">
        <v>6</v>
      </c>
    </row>
    <row r="31" spans="1:11" ht="15.75" x14ac:dyDescent="0.25">
      <c r="A31" s="37"/>
      <c r="B31" s="37"/>
      <c r="C31" s="2" t="s">
        <v>32</v>
      </c>
      <c r="D31" s="1">
        <v>0.5</v>
      </c>
      <c r="E31" s="9">
        <f t="shared" si="0"/>
        <v>6</v>
      </c>
      <c r="F31" s="6">
        <f t="shared" si="4"/>
        <v>3</v>
      </c>
      <c r="G31" s="18">
        <f t="shared" si="6"/>
        <v>4.0816326530612246</v>
      </c>
      <c r="H31">
        <v>1</v>
      </c>
      <c r="I31" s="7">
        <v>3</v>
      </c>
      <c r="J31" s="8">
        <v>2</v>
      </c>
      <c r="K31" s="9">
        <v>0</v>
      </c>
    </row>
    <row r="32" spans="1:11" ht="15.75" x14ac:dyDescent="0.25">
      <c r="A32" s="37"/>
      <c r="B32" s="37"/>
      <c r="C32" s="2" t="s">
        <v>33</v>
      </c>
      <c r="D32" s="1">
        <v>0.25</v>
      </c>
      <c r="E32" s="9">
        <f t="shared" si="0"/>
        <v>4</v>
      </c>
      <c r="F32" s="6">
        <f t="shared" si="4"/>
        <v>1</v>
      </c>
      <c r="G32" s="18">
        <f t="shared" si="6"/>
        <v>2.7210884353741496</v>
      </c>
      <c r="H32">
        <v>3</v>
      </c>
      <c r="I32" s="7">
        <v>0</v>
      </c>
      <c r="J32" s="8">
        <v>0</v>
      </c>
      <c r="K32" s="9">
        <v>1</v>
      </c>
    </row>
    <row r="33" spans="1:11" ht="15.75" x14ac:dyDescent="0.25">
      <c r="A33" s="37"/>
      <c r="B33" s="37"/>
      <c r="C33" s="2" t="s">
        <v>34</v>
      </c>
      <c r="D33" s="1">
        <v>0</v>
      </c>
      <c r="E33" s="9">
        <f t="shared" si="0"/>
        <v>7</v>
      </c>
      <c r="F33" s="6">
        <f t="shared" si="4"/>
        <v>0</v>
      </c>
      <c r="G33" s="18">
        <f t="shared" si="6"/>
        <v>4.7619047619047619</v>
      </c>
      <c r="H33">
        <v>3</v>
      </c>
      <c r="I33" s="7">
        <v>1</v>
      </c>
      <c r="J33" s="8">
        <v>2</v>
      </c>
      <c r="K33" s="9">
        <v>1</v>
      </c>
    </row>
    <row r="34" spans="1:11" ht="15.75" x14ac:dyDescent="0.25">
      <c r="A34" s="37">
        <v>7</v>
      </c>
      <c r="B34" s="37" t="s">
        <v>35</v>
      </c>
      <c r="C34" s="2" t="s">
        <v>36</v>
      </c>
      <c r="D34" s="1">
        <v>1</v>
      </c>
      <c r="E34" s="9">
        <f t="shared" si="0"/>
        <v>113</v>
      </c>
      <c r="F34" s="6">
        <f t="shared" si="4"/>
        <v>113</v>
      </c>
      <c r="G34" s="18">
        <f>E34*100/124</f>
        <v>91.129032258064512</v>
      </c>
      <c r="H34">
        <v>19</v>
      </c>
      <c r="I34" s="7">
        <v>34</v>
      </c>
      <c r="J34" s="8">
        <v>21</v>
      </c>
      <c r="K34" s="9">
        <v>39</v>
      </c>
    </row>
    <row r="35" spans="1:11" ht="15.75" x14ac:dyDescent="0.25">
      <c r="A35" s="37"/>
      <c r="B35" s="37"/>
      <c r="C35" s="2" t="s">
        <v>37</v>
      </c>
      <c r="D35" s="1">
        <v>0.75</v>
      </c>
      <c r="E35" s="9">
        <f t="shared" si="0"/>
        <v>6</v>
      </c>
      <c r="F35" s="6">
        <f t="shared" si="4"/>
        <v>4.5</v>
      </c>
      <c r="G35" s="18">
        <f t="shared" ref="G35:G38" si="7">E35*100/124</f>
        <v>4.838709677419355</v>
      </c>
      <c r="H35">
        <v>2</v>
      </c>
      <c r="I35" s="7">
        <v>0</v>
      </c>
      <c r="J35" s="8">
        <v>2</v>
      </c>
      <c r="K35" s="9">
        <v>2</v>
      </c>
    </row>
    <row r="36" spans="1:11" ht="15.75" x14ac:dyDescent="0.25">
      <c r="A36" s="37"/>
      <c r="B36" s="37"/>
      <c r="C36" s="2" t="s">
        <v>38</v>
      </c>
      <c r="D36" s="1">
        <v>0.5</v>
      </c>
      <c r="E36" s="9">
        <f t="shared" si="0"/>
        <v>4</v>
      </c>
      <c r="F36" s="6">
        <f t="shared" si="4"/>
        <v>2</v>
      </c>
      <c r="G36" s="18">
        <f t="shared" si="7"/>
        <v>3.225806451612903</v>
      </c>
      <c r="H36">
        <v>2</v>
      </c>
      <c r="I36" s="7">
        <v>0</v>
      </c>
      <c r="J36" s="8">
        <v>1</v>
      </c>
      <c r="K36" s="9">
        <v>1</v>
      </c>
    </row>
    <row r="37" spans="1:11" ht="15.75" x14ac:dyDescent="0.25">
      <c r="A37" s="37"/>
      <c r="B37" s="37"/>
      <c r="C37" s="2" t="s">
        <v>39</v>
      </c>
      <c r="D37" s="1">
        <v>0.25</v>
      </c>
      <c r="E37" s="9">
        <f t="shared" si="0"/>
        <v>0</v>
      </c>
      <c r="F37" s="6">
        <f t="shared" si="4"/>
        <v>0</v>
      </c>
      <c r="G37" s="18">
        <f t="shared" si="7"/>
        <v>0</v>
      </c>
      <c r="H37">
        <v>0</v>
      </c>
      <c r="I37" s="7">
        <v>0</v>
      </c>
      <c r="J37" s="8">
        <v>0</v>
      </c>
      <c r="K37" s="9">
        <v>0</v>
      </c>
    </row>
    <row r="38" spans="1:11" ht="15.75" x14ac:dyDescent="0.25">
      <c r="A38" s="37"/>
      <c r="B38" s="37"/>
      <c r="C38" s="2" t="s">
        <v>40</v>
      </c>
      <c r="D38" s="1">
        <v>0</v>
      </c>
      <c r="E38" s="9">
        <f t="shared" si="0"/>
        <v>1</v>
      </c>
      <c r="F38" s="6">
        <f t="shared" si="4"/>
        <v>0</v>
      </c>
      <c r="G38" s="18">
        <f t="shared" si="7"/>
        <v>0.80645161290322576</v>
      </c>
      <c r="H38">
        <v>0</v>
      </c>
      <c r="I38" s="7">
        <v>0</v>
      </c>
      <c r="J38" s="8">
        <v>1</v>
      </c>
      <c r="K38" s="9">
        <v>0</v>
      </c>
    </row>
    <row r="39" spans="1:11" ht="15.75" x14ac:dyDescent="0.25">
      <c r="A39" s="37">
        <v>8</v>
      </c>
      <c r="B39" s="37" t="s">
        <v>41</v>
      </c>
      <c r="C39" s="2" t="s">
        <v>42</v>
      </c>
      <c r="D39" s="1">
        <v>1</v>
      </c>
      <c r="E39" s="9">
        <f t="shared" ref="E39:E58" si="8">H39+I39+J39+K39</f>
        <v>99</v>
      </c>
      <c r="F39" s="6">
        <f t="shared" si="4"/>
        <v>99</v>
      </c>
      <c r="G39" s="18">
        <f>E39*100/119</f>
        <v>83.193277310924373</v>
      </c>
      <c r="H39">
        <v>14</v>
      </c>
      <c r="I39" s="7">
        <v>30</v>
      </c>
      <c r="J39" s="8">
        <v>19</v>
      </c>
      <c r="K39" s="9">
        <v>36</v>
      </c>
    </row>
    <row r="40" spans="1:11" ht="15.75" x14ac:dyDescent="0.25">
      <c r="A40" s="37"/>
      <c r="B40" s="37"/>
      <c r="C40" s="2" t="s">
        <v>43</v>
      </c>
      <c r="D40" s="1">
        <v>0.75</v>
      </c>
      <c r="E40" s="9">
        <f t="shared" si="8"/>
        <v>10</v>
      </c>
      <c r="F40" s="6">
        <f t="shared" si="4"/>
        <v>7.5</v>
      </c>
      <c r="G40" s="18">
        <f t="shared" ref="G40:G43" si="9">E40*100/119</f>
        <v>8.4033613445378155</v>
      </c>
      <c r="H40">
        <v>1</v>
      </c>
      <c r="I40" s="7">
        <v>1</v>
      </c>
      <c r="J40" s="8">
        <v>2</v>
      </c>
      <c r="K40" s="9">
        <v>6</v>
      </c>
    </row>
    <row r="41" spans="1:11" ht="15.75" x14ac:dyDescent="0.25">
      <c r="A41" s="37"/>
      <c r="B41" s="37"/>
      <c r="C41" s="2" t="s">
        <v>44</v>
      </c>
      <c r="D41" s="1">
        <v>0.5</v>
      </c>
      <c r="E41" s="9">
        <f t="shared" si="8"/>
        <v>2</v>
      </c>
      <c r="F41" s="6">
        <f t="shared" si="4"/>
        <v>1</v>
      </c>
      <c r="G41" s="18">
        <f t="shared" si="9"/>
        <v>1.680672268907563</v>
      </c>
      <c r="H41">
        <v>0</v>
      </c>
      <c r="I41" s="7">
        <v>0</v>
      </c>
      <c r="J41" s="8">
        <v>1</v>
      </c>
      <c r="K41" s="9">
        <v>1</v>
      </c>
    </row>
    <row r="42" spans="1:11" ht="15.75" x14ac:dyDescent="0.25">
      <c r="A42" s="37"/>
      <c r="B42" s="37"/>
      <c r="C42" s="2" t="s">
        <v>45</v>
      </c>
      <c r="D42" s="1">
        <v>0.25</v>
      </c>
      <c r="E42" s="9">
        <f t="shared" si="8"/>
        <v>2</v>
      </c>
      <c r="F42" s="6">
        <f t="shared" si="4"/>
        <v>0.5</v>
      </c>
      <c r="G42" s="18">
        <f t="shared" si="9"/>
        <v>1.680672268907563</v>
      </c>
      <c r="H42">
        <v>0</v>
      </c>
      <c r="I42" s="7">
        <v>0</v>
      </c>
      <c r="J42" s="8">
        <v>1</v>
      </c>
      <c r="K42" s="9">
        <v>1</v>
      </c>
    </row>
    <row r="43" spans="1:11" ht="15.75" x14ac:dyDescent="0.25">
      <c r="A43" s="37"/>
      <c r="B43" s="37"/>
      <c r="C43" s="2" t="s">
        <v>46</v>
      </c>
      <c r="D43" s="1">
        <v>0</v>
      </c>
      <c r="E43" s="9">
        <f t="shared" si="8"/>
        <v>6</v>
      </c>
      <c r="F43" s="6">
        <f t="shared" si="4"/>
        <v>0</v>
      </c>
      <c r="G43" s="18">
        <f t="shared" si="9"/>
        <v>5.0420168067226889</v>
      </c>
      <c r="H43">
        <v>2</v>
      </c>
      <c r="I43" s="7">
        <v>0</v>
      </c>
      <c r="J43" s="8">
        <v>4</v>
      </c>
      <c r="K43" s="9">
        <v>0</v>
      </c>
    </row>
    <row r="44" spans="1:11" ht="15.75" x14ac:dyDescent="0.25">
      <c r="A44" s="37">
        <v>9</v>
      </c>
      <c r="B44" s="37" t="s">
        <v>47</v>
      </c>
      <c r="C44" s="2" t="s">
        <v>48</v>
      </c>
      <c r="D44" s="1">
        <v>1</v>
      </c>
      <c r="E44" s="9">
        <f t="shared" si="8"/>
        <v>116</v>
      </c>
      <c r="F44" s="6">
        <f t="shared" si="4"/>
        <v>116</v>
      </c>
      <c r="G44" s="18">
        <f>E44*100/136</f>
        <v>85.294117647058826</v>
      </c>
      <c r="H44">
        <v>19</v>
      </c>
      <c r="I44" s="7">
        <v>32</v>
      </c>
      <c r="J44" s="8">
        <v>25</v>
      </c>
      <c r="K44" s="9">
        <v>40</v>
      </c>
    </row>
    <row r="45" spans="1:11" ht="15.75" x14ac:dyDescent="0.25">
      <c r="A45" s="37"/>
      <c r="B45" s="37"/>
      <c r="C45" s="2" t="s">
        <v>49</v>
      </c>
      <c r="D45" s="1">
        <v>0.75</v>
      </c>
      <c r="E45" s="9">
        <f t="shared" si="8"/>
        <v>15</v>
      </c>
      <c r="F45" s="6">
        <f t="shared" si="4"/>
        <v>11.25</v>
      </c>
      <c r="G45" s="18">
        <f t="shared" ref="G45:G48" si="10">E45*100/136</f>
        <v>11.029411764705882</v>
      </c>
      <c r="H45">
        <v>3</v>
      </c>
      <c r="I45" s="7">
        <v>3</v>
      </c>
      <c r="J45" s="8">
        <v>4</v>
      </c>
      <c r="K45" s="9">
        <v>5</v>
      </c>
    </row>
    <row r="46" spans="1:11" ht="15.75" x14ac:dyDescent="0.25">
      <c r="A46" s="37"/>
      <c r="B46" s="37"/>
      <c r="C46" s="2" t="s">
        <v>50</v>
      </c>
      <c r="D46" s="1">
        <v>0.5</v>
      </c>
      <c r="E46" s="9">
        <f t="shared" si="8"/>
        <v>1</v>
      </c>
      <c r="F46" s="6">
        <f t="shared" si="4"/>
        <v>0.5</v>
      </c>
      <c r="G46" s="18">
        <f t="shared" si="10"/>
        <v>0.73529411764705888</v>
      </c>
      <c r="H46">
        <v>1</v>
      </c>
      <c r="I46" s="7">
        <v>0</v>
      </c>
      <c r="J46" s="8">
        <v>0</v>
      </c>
      <c r="K46" s="9">
        <v>0</v>
      </c>
    </row>
    <row r="47" spans="1:11" ht="15.75" x14ac:dyDescent="0.25">
      <c r="A47" s="37"/>
      <c r="B47" s="37"/>
      <c r="C47" s="2" t="s">
        <v>51</v>
      </c>
      <c r="D47" s="1">
        <v>0.25</v>
      </c>
      <c r="E47" s="9">
        <f t="shared" si="8"/>
        <v>1</v>
      </c>
      <c r="F47" s="6">
        <f t="shared" si="4"/>
        <v>0.25</v>
      </c>
      <c r="G47" s="18">
        <f t="shared" si="10"/>
        <v>0.73529411764705888</v>
      </c>
      <c r="H47">
        <v>0</v>
      </c>
      <c r="I47" s="7">
        <v>0</v>
      </c>
      <c r="J47" s="8">
        <v>0</v>
      </c>
      <c r="K47" s="9">
        <v>1</v>
      </c>
    </row>
    <row r="48" spans="1:11" ht="15.75" x14ac:dyDescent="0.25">
      <c r="A48" s="37"/>
      <c r="B48" s="37"/>
      <c r="C48" s="2" t="s">
        <v>52</v>
      </c>
      <c r="D48" s="1">
        <v>0</v>
      </c>
      <c r="E48" s="9">
        <f t="shared" si="8"/>
        <v>3</v>
      </c>
      <c r="F48" s="6">
        <f t="shared" si="4"/>
        <v>0</v>
      </c>
      <c r="G48" s="18">
        <f t="shared" si="10"/>
        <v>2.2058823529411766</v>
      </c>
      <c r="H48">
        <v>1</v>
      </c>
      <c r="I48" s="7">
        <v>0</v>
      </c>
      <c r="J48" s="8">
        <v>1</v>
      </c>
      <c r="K48" s="9">
        <v>1</v>
      </c>
    </row>
    <row r="49" spans="1:11" ht="15.75" x14ac:dyDescent="0.25">
      <c r="A49" s="37">
        <v>10</v>
      </c>
      <c r="B49" s="37" t="s">
        <v>53</v>
      </c>
      <c r="C49" s="2" t="s">
        <v>54</v>
      </c>
      <c r="D49" s="1">
        <v>1</v>
      </c>
      <c r="E49" s="9">
        <f t="shared" si="8"/>
        <v>86</v>
      </c>
      <c r="F49" s="6">
        <f t="shared" si="4"/>
        <v>86</v>
      </c>
      <c r="G49" s="18">
        <f>E49*100/124</f>
        <v>69.354838709677423</v>
      </c>
      <c r="H49">
        <v>16</v>
      </c>
      <c r="I49" s="7">
        <v>20</v>
      </c>
      <c r="J49" s="8">
        <v>16</v>
      </c>
      <c r="K49" s="9">
        <v>34</v>
      </c>
    </row>
    <row r="50" spans="1:11" ht="15.75" x14ac:dyDescent="0.25">
      <c r="A50" s="37"/>
      <c r="B50" s="37"/>
      <c r="C50" s="2" t="s">
        <v>55</v>
      </c>
      <c r="D50" s="1">
        <v>0.75</v>
      </c>
      <c r="E50" s="9">
        <f t="shared" si="8"/>
        <v>25</v>
      </c>
      <c r="F50" s="6">
        <f t="shared" si="4"/>
        <v>18.75</v>
      </c>
      <c r="G50" s="18">
        <f t="shared" ref="G50:G53" si="11">E50*100/124</f>
        <v>20.161290322580644</v>
      </c>
      <c r="H50">
        <v>1</v>
      </c>
      <c r="I50" s="7">
        <v>11</v>
      </c>
      <c r="J50" s="8">
        <v>5</v>
      </c>
      <c r="K50" s="9">
        <v>8</v>
      </c>
    </row>
    <row r="51" spans="1:11" ht="15.75" x14ac:dyDescent="0.25">
      <c r="A51" s="37"/>
      <c r="B51" s="37"/>
      <c r="C51" s="2" t="s">
        <v>56</v>
      </c>
      <c r="D51" s="1">
        <v>0.5</v>
      </c>
      <c r="E51" s="9">
        <f t="shared" si="8"/>
        <v>5</v>
      </c>
      <c r="F51" s="6">
        <f t="shared" si="4"/>
        <v>2.5</v>
      </c>
      <c r="G51" s="18">
        <f t="shared" si="11"/>
        <v>4.032258064516129</v>
      </c>
      <c r="H51">
        <v>1</v>
      </c>
      <c r="I51" s="7">
        <v>0</v>
      </c>
      <c r="J51" s="8">
        <v>1</v>
      </c>
      <c r="K51" s="9">
        <v>3</v>
      </c>
    </row>
    <row r="52" spans="1:11" ht="15.75" x14ac:dyDescent="0.25">
      <c r="A52" s="37"/>
      <c r="B52" s="37"/>
      <c r="C52" s="2" t="s">
        <v>57</v>
      </c>
      <c r="D52" s="1">
        <v>0.25</v>
      </c>
      <c r="E52" s="9">
        <f t="shared" si="8"/>
        <v>6</v>
      </c>
      <c r="F52" s="6">
        <f t="shared" si="4"/>
        <v>1.5</v>
      </c>
      <c r="G52" s="18">
        <f t="shared" si="11"/>
        <v>4.838709677419355</v>
      </c>
      <c r="H52">
        <v>1</v>
      </c>
      <c r="I52" s="7">
        <v>1</v>
      </c>
      <c r="J52" s="8">
        <v>3</v>
      </c>
      <c r="K52" s="9">
        <v>1</v>
      </c>
    </row>
    <row r="53" spans="1:11" ht="15.75" x14ac:dyDescent="0.25">
      <c r="A53" s="37"/>
      <c r="B53" s="37"/>
      <c r="C53" s="2" t="s">
        <v>58</v>
      </c>
      <c r="D53" s="1">
        <v>0</v>
      </c>
      <c r="E53" s="9">
        <f t="shared" si="8"/>
        <v>2</v>
      </c>
      <c r="F53" s="6">
        <f t="shared" si="4"/>
        <v>0</v>
      </c>
      <c r="G53" s="18">
        <f t="shared" si="11"/>
        <v>1.6129032258064515</v>
      </c>
      <c r="H53">
        <v>1</v>
      </c>
      <c r="I53" s="7">
        <v>1</v>
      </c>
      <c r="J53" s="8">
        <v>0</v>
      </c>
      <c r="K53" s="9">
        <v>0</v>
      </c>
    </row>
    <row r="54" spans="1:11" ht="15.75" x14ac:dyDescent="0.25">
      <c r="A54" s="37">
        <v>11</v>
      </c>
      <c r="B54" s="37" t="s">
        <v>59</v>
      </c>
      <c r="C54" s="2" t="s">
        <v>60</v>
      </c>
      <c r="D54" s="1">
        <v>1</v>
      </c>
      <c r="E54" s="9">
        <f t="shared" si="8"/>
        <v>110</v>
      </c>
      <c r="F54" s="6">
        <f t="shared" si="4"/>
        <v>110</v>
      </c>
      <c r="G54" s="18">
        <f>E54*100/115</f>
        <v>95.652173913043484</v>
      </c>
      <c r="H54">
        <v>15</v>
      </c>
      <c r="I54" s="7">
        <v>33</v>
      </c>
      <c r="J54" s="8">
        <v>27</v>
      </c>
      <c r="K54" s="9">
        <v>35</v>
      </c>
    </row>
    <row r="55" spans="1:11" ht="63" x14ac:dyDescent="0.25">
      <c r="A55" s="37"/>
      <c r="B55" s="37"/>
      <c r="C55" s="2" t="s">
        <v>69</v>
      </c>
      <c r="D55" s="1">
        <v>0.75</v>
      </c>
      <c r="E55" s="17">
        <f t="shared" si="8"/>
        <v>2</v>
      </c>
      <c r="F55" s="17">
        <f t="shared" si="4"/>
        <v>1.5</v>
      </c>
      <c r="G55" s="19">
        <f t="shared" ref="G55:G58" si="12">E55*100/115</f>
        <v>1.7391304347826086</v>
      </c>
      <c r="H55">
        <v>1</v>
      </c>
      <c r="I55" s="7">
        <v>0</v>
      </c>
      <c r="J55" s="8">
        <v>1</v>
      </c>
      <c r="K55" s="9">
        <v>0</v>
      </c>
    </row>
    <row r="56" spans="1:11" ht="78.75" x14ac:dyDescent="0.25">
      <c r="A56" s="37"/>
      <c r="B56" s="37"/>
      <c r="C56" s="2" t="s">
        <v>70</v>
      </c>
      <c r="D56" s="1">
        <v>0.5</v>
      </c>
      <c r="E56" s="17">
        <f t="shared" si="8"/>
        <v>3</v>
      </c>
      <c r="F56" s="17">
        <f t="shared" si="4"/>
        <v>1.5</v>
      </c>
      <c r="G56" s="19">
        <f t="shared" si="12"/>
        <v>2.6086956521739131</v>
      </c>
      <c r="H56">
        <v>0</v>
      </c>
      <c r="I56" s="7">
        <v>1</v>
      </c>
      <c r="J56" s="8">
        <v>1</v>
      </c>
      <c r="K56" s="9">
        <v>1</v>
      </c>
    </row>
    <row r="57" spans="1:11" ht="63" x14ac:dyDescent="0.25">
      <c r="A57" s="37"/>
      <c r="B57" s="37"/>
      <c r="C57" s="2" t="s">
        <v>71</v>
      </c>
      <c r="D57" s="1">
        <v>0.25</v>
      </c>
      <c r="E57" s="17">
        <f t="shared" si="8"/>
        <v>0</v>
      </c>
      <c r="F57" s="17">
        <f t="shared" si="4"/>
        <v>0</v>
      </c>
      <c r="G57" s="19">
        <f t="shared" si="12"/>
        <v>0</v>
      </c>
      <c r="H57">
        <v>0</v>
      </c>
      <c r="I57" s="7">
        <v>0</v>
      </c>
      <c r="J57" s="8">
        <v>0</v>
      </c>
      <c r="K57" s="9">
        <v>0</v>
      </c>
    </row>
    <row r="58" spans="1:11" ht="78.75" x14ac:dyDescent="0.25">
      <c r="A58" s="37"/>
      <c r="B58" s="37"/>
      <c r="C58" s="2" t="s">
        <v>72</v>
      </c>
      <c r="D58" s="1">
        <v>0</v>
      </c>
      <c r="E58" s="17">
        <f t="shared" si="8"/>
        <v>0</v>
      </c>
      <c r="F58" s="17">
        <f t="shared" si="4"/>
        <v>0</v>
      </c>
      <c r="G58" s="19">
        <f t="shared" si="12"/>
        <v>0</v>
      </c>
      <c r="H58">
        <v>0</v>
      </c>
      <c r="I58" s="7">
        <v>0</v>
      </c>
      <c r="J58" s="8">
        <v>0</v>
      </c>
      <c r="K58" s="9">
        <v>0</v>
      </c>
    </row>
    <row r="60" spans="1:11" ht="15.75" x14ac:dyDescent="0.25">
      <c r="A60" s="20" t="s">
        <v>67</v>
      </c>
      <c r="B60" s="21"/>
      <c r="C60" s="21"/>
      <c r="D60" s="21"/>
      <c r="E60" s="14"/>
      <c r="F60" s="15"/>
      <c r="G60" s="14"/>
      <c r="H60" s="14"/>
      <c r="I60" s="14"/>
      <c r="J60" s="15"/>
      <c r="K60" s="16"/>
    </row>
    <row r="61" spans="1:11" ht="48" customHeight="1" x14ac:dyDescent="0.25">
      <c r="A61" s="22" t="s">
        <v>73</v>
      </c>
      <c r="B61" s="23"/>
      <c r="C61" s="23"/>
      <c r="D61" s="23"/>
      <c r="E61" s="23"/>
      <c r="F61" s="23"/>
      <c r="G61" s="23"/>
      <c r="H61" s="23"/>
      <c r="I61" s="23"/>
      <c r="J61" s="23"/>
      <c r="K61" s="24"/>
    </row>
    <row r="62" spans="1:11" ht="54.75" customHeight="1" x14ac:dyDescent="0.25">
      <c r="A62" s="25" t="s">
        <v>74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</row>
  </sheetData>
  <mergeCells count="35">
    <mergeCell ref="A54:A58"/>
    <mergeCell ref="B54:B58"/>
    <mergeCell ref="A34:A38"/>
    <mergeCell ref="B34:B38"/>
    <mergeCell ref="A39:A43"/>
    <mergeCell ref="B39:B43"/>
    <mergeCell ref="A44:A48"/>
    <mergeCell ref="B44:B48"/>
    <mergeCell ref="A24:A28"/>
    <mergeCell ref="B24:B28"/>
    <mergeCell ref="A29:A33"/>
    <mergeCell ref="B29:B33"/>
    <mergeCell ref="A49:A53"/>
    <mergeCell ref="B49:B53"/>
    <mergeCell ref="B14:B20"/>
    <mergeCell ref="A9:A13"/>
    <mergeCell ref="B9:B13"/>
    <mergeCell ref="A21:A23"/>
    <mergeCell ref="B21:B23"/>
    <mergeCell ref="A60:D60"/>
    <mergeCell ref="A61:K61"/>
    <mergeCell ref="A62:K62"/>
    <mergeCell ref="E1:H1"/>
    <mergeCell ref="A2:H2"/>
    <mergeCell ref="A4:H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A14:A20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IV кв.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2017-12-22T09:38:17Z</cp:lastPrinted>
  <dcterms:created xsi:type="dcterms:W3CDTF">2016-03-16T10:40:27Z</dcterms:created>
  <dcterms:modified xsi:type="dcterms:W3CDTF">2017-12-27T12:54:48Z</dcterms:modified>
</cp:coreProperties>
</file>