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Анкетирование\2018\"/>
    </mc:Choice>
  </mc:AlternateContent>
  <bookViews>
    <workbookView xWindow="0" yWindow="0" windowWidth="17970" windowHeight="5355"/>
  </bookViews>
  <sheets>
    <sheet name="1 кв.2018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51" i="1" l="1"/>
  <c r="G52" i="1"/>
  <c r="G53" i="1"/>
  <c r="G54" i="1"/>
  <c r="G55" i="1"/>
  <c r="G46" i="1"/>
  <c r="G47" i="1"/>
  <c r="G48" i="1"/>
  <c r="G49" i="1"/>
  <c r="G50" i="1"/>
  <c r="G41" i="1"/>
  <c r="G42" i="1"/>
  <c r="G43" i="1"/>
  <c r="G44" i="1"/>
  <c r="G45" i="1"/>
  <c r="G36" i="1"/>
  <c r="G37" i="1"/>
  <c r="G38" i="1"/>
  <c r="G39" i="1"/>
  <c r="G40" i="1"/>
  <c r="G31" i="1"/>
  <c r="G32" i="1"/>
  <c r="G33" i="1"/>
  <c r="G34" i="1"/>
  <c r="G35" i="1"/>
  <c r="G26" i="1"/>
  <c r="G27" i="1"/>
  <c r="G28" i="1"/>
  <c r="G29" i="1"/>
  <c r="G30" i="1"/>
  <c r="G23" i="1"/>
  <c r="G24" i="1"/>
  <c r="G25" i="1"/>
  <c r="G17" i="1"/>
  <c r="G18" i="1"/>
  <c r="G19" i="1"/>
  <c r="G20" i="1"/>
  <c r="G21" i="1"/>
  <c r="G22" i="1"/>
  <c r="G16" i="1"/>
  <c r="G12" i="1"/>
  <c r="G13" i="1"/>
  <c r="G14" i="1"/>
  <c r="G15" i="1"/>
  <c r="G11" i="1"/>
  <c r="G10" i="1"/>
  <c r="G9" i="1"/>
  <c r="G56" i="1"/>
  <c r="G60" i="1"/>
  <c r="G59" i="1"/>
  <c r="F59" i="1"/>
  <c r="G58" i="1"/>
  <c r="F58" i="1"/>
  <c r="G57" i="1"/>
  <c r="F55" i="1"/>
  <c r="F54" i="1"/>
  <c r="E54" i="1"/>
  <c r="E53" i="1"/>
  <c r="F51" i="1"/>
  <c r="F50" i="1"/>
  <c r="F47" i="1"/>
  <c r="F46" i="1"/>
  <c r="E45" i="1"/>
  <c r="E44" i="1"/>
  <c r="E43" i="1"/>
  <c r="F43" i="1" s="1"/>
  <c r="F42" i="1"/>
  <c r="F41" i="1"/>
  <c r="F39" i="1"/>
  <c r="F38" i="1"/>
  <c r="E38" i="1"/>
  <c r="E37" i="1"/>
  <c r="F35" i="1"/>
  <c r="F34" i="1"/>
  <c r="E34" i="1"/>
  <c r="E33" i="1"/>
  <c r="F33" i="1" s="1"/>
  <c r="E32" i="1"/>
  <c r="F31" i="1"/>
  <c r="F30" i="1"/>
  <c r="E30" i="1"/>
  <c r="E29" i="1"/>
  <c r="F29" i="1" s="1"/>
  <c r="E28" i="1"/>
  <c r="F27" i="1"/>
  <c r="E27" i="1"/>
  <c r="F26" i="1"/>
  <c r="F23" i="1"/>
  <c r="E23" i="1"/>
  <c r="F22" i="1"/>
  <c r="E22" i="1"/>
  <c r="E21" i="1"/>
  <c r="F21" i="1" s="1"/>
  <c r="E20" i="1"/>
  <c r="F19" i="1"/>
  <c r="E19" i="1"/>
  <c r="F18" i="1"/>
  <c r="E18" i="1"/>
  <c r="F17" i="1"/>
  <c r="E16" i="1"/>
  <c r="F15" i="1"/>
  <c r="F14" i="1"/>
  <c r="E14" i="1"/>
  <c r="E13" i="1"/>
  <c r="E12" i="1"/>
  <c r="F11" i="1"/>
  <c r="E11" i="1"/>
  <c r="F10" i="1"/>
  <c r="E9" i="1"/>
  <c r="F9" i="1" l="1"/>
  <c r="F13" i="1"/>
  <c r="F25" i="1"/>
  <c r="F37" i="1"/>
  <c r="F45" i="1"/>
  <c r="F49" i="1"/>
  <c r="F53" i="1"/>
  <c r="F57" i="1"/>
  <c r="F12" i="1"/>
  <c r="F16" i="1"/>
  <c r="F20" i="1"/>
  <c r="F24" i="1"/>
  <c r="F28" i="1"/>
  <c r="F32" i="1"/>
  <c r="F36" i="1"/>
  <c r="F40" i="1"/>
  <c r="F44" i="1"/>
  <c r="F48" i="1"/>
  <c r="F52" i="1"/>
  <c r="F56" i="1"/>
  <c r="F60" i="1"/>
</calcChain>
</file>

<file path=xl/sharedStrings.xml><?xml version="1.0" encoding="utf-8"?>
<sst xmlns="http://schemas.openxmlformats.org/spreadsheetml/2006/main" count="77" uniqueCount="77">
  <si>
    <t>Вопрос</t>
  </si>
  <si>
    <t>Варианты ответа</t>
  </si>
  <si>
    <t>Пол</t>
  </si>
  <si>
    <t>1.1. мужской</t>
  </si>
  <si>
    <t>1.2. женский</t>
  </si>
  <si>
    <t>Возраст</t>
  </si>
  <si>
    <t>2.1. до 25 лет</t>
  </si>
  <si>
    <t>2.2. от 25 до 35 лет</t>
  </si>
  <si>
    <t>2.3. от 35 до 45 лет</t>
  </si>
  <si>
    <t>2.4. от 45 до 60 лет</t>
  </si>
  <si>
    <t>2.5. свыше 60 лет</t>
  </si>
  <si>
    <t>Социальная категория</t>
  </si>
  <si>
    <t>3.1. работающий пенсионер</t>
  </si>
  <si>
    <t>3.2. пенсионер по возрасту</t>
  </si>
  <si>
    <t>3.3. инвалид</t>
  </si>
  <si>
    <t>3.4. безработный</t>
  </si>
  <si>
    <t>3.5. домохозяйка</t>
  </si>
  <si>
    <t>3.6. временно не работающий</t>
  </si>
  <si>
    <t>3.7. другое</t>
  </si>
  <si>
    <t>Материальное положение / месячный доход</t>
  </si>
  <si>
    <t>4.1.  ниже 10 тыс. руб.</t>
  </si>
  <si>
    <t>4.2. от 10 до 25 тыс. руб.</t>
  </si>
  <si>
    <t>4.3. свыше 25 тыс. руб.</t>
  </si>
  <si>
    <t>Приходилось ли Вам испытывать сложности при получении направления в госпиталь?</t>
  </si>
  <si>
    <t>5.1. Нет, не приходилось</t>
  </si>
  <si>
    <t>5.2. Больше нет, чем да</t>
  </si>
  <si>
    <t>5.3. Больше да, чем нет</t>
  </si>
  <si>
    <t>5.4. Затрудняюсь ответить</t>
  </si>
  <si>
    <t>5.5. Приходилось</t>
  </si>
  <si>
    <t>Как Вы оцениваете отношение к Вам лечащих врачей?</t>
  </si>
  <si>
    <t>6.1.    С вниманием и участием</t>
  </si>
  <si>
    <t>6.2.    Не очень внимательно</t>
  </si>
  <si>
    <t>6.3.    С безразличием</t>
  </si>
  <si>
    <t>6.4.    Затрудняюсь ответить</t>
  </si>
  <si>
    <t>6.5.    С раздражением и грубостью</t>
  </si>
  <si>
    <t>Как Вы оцениваете отношение к Вам среднего медперсонала?</t>
  </si>
  <si>
    <t>7.1.    С вниманием и участием</t>
  </si>
  <si>
    <t>7.2.    Не очень внимательно</t>
  </si>
  <si>
    <t>7.3.    С безразличием</t>
  </si>
  <si>
    <t>7.4.    Затрудняюсь ответить</t>
  </si>
  <si>
    <t>7.5.    С раздражением и грубостью</t>
  </si>
  <si>
    <t>Удовлетворены ли Вы санитарно –гигиеническими условиями пребывания в госпитале?</t>
  </si>
  <si>
    <t>8.1.    Да, полностью</t>
  </si>
  <si>
    <t>8.2.     Больше да, чем нет</t>
  </si>
  <si>
    <t>8.3.     Больше нет, чем да</t>
  </si>
  <si>
    <t>8.4.     Затрудняюсь ответить</t>
  </si>
  <si>
    <t>8.5.     Не удовлетворен (а)</t>
  </si>
  <si>
    <t>Удовлетворены ли Вы результатами оказания медицинской помощи?</t>
  </si>
  <si>
    <t>9.1.     Да, полностью</t>
  </si>
  <si>
    <t>9.2.     Больше да, чем нет</t>
  </si>
  <si>
    <t>9.3.     Больше нет, чем да</t>
  </si>
  <si>
    <t>9.4.     Затрудняюсь ответить</t>
  </si>
  <si>
    <t>9.5.     Не удовлетворен (а)</t>
  </si>
  <si>
    <t>Удовлетворены ли Вы качеством питания в госпитале?</t>
  </si>
  <si>
    <t>10.1.     Да, полностью</t>
  </si>
  <si>
    <t>10.2.     Больше да, чем нет</t>
  </si>
  <si>
    <t>10.3.     Больше нет, чем да</t>
  </si>
  <si>
    <t>10.4.     Затрудняюсь ответить</t>
  </si>
  <si>
    <t>10.5.     Не удовлетворен (а)</t>
  </si>
  <si>
    <t>Приходилось ли Вам использовать личные денежные средства при обследовании и лечении в госпитале?</t>
  </si>
  <si>
    <t>11.1.    Нет, не приходилось</t>
  </si>
  <si>
    <t>Оценка в баллах</t>
  </si>
  <si>
    <t>№ п/п</t>
  </si>
  <si>
    <t>Подсчет баллов</t>
  </si>
  <si>
    <t>Обработано анкет: 90</t>
  </si>
  <si>
    <t>Приложение к письму
от_________ № ______</t>
  </si>
  <si>
    <t>Результаты анкетирования 
по изучению удовлетворенности граждан организацией медицинской помощи 
в ГБУЗ АО «Архангельский госпиталь для ветеранов войн» 
за I кв. 2018 года*</t>
  </si>
  <si>
    <t>* Анкеты обработаны сканером при помощи программных средств.</t>
  </si>
  <si>
    <t>** ГБУЗ АО "ГВВ" не имеет заключенных договоров со страховыми медицинскими организациями 
по оказанию медицинской помощи по программам добровольного медицинского стразхования.</t>
  </si>
  <si>
    <t>*** ГБУЗ АО "ГВВ" не оказывает пациентам, госпитализированным по территориальной программе 
государственных гарантий бесплатного оказания гражданам медицинской помощи, платных медицинских услуг.</t>
  </si>
  <si>
    <t>Кол-во</t>
  </si>
  <si>
    <t>%</t>
  </si>
  <si>
    <t>11.2.    Да, приходилось иногда заключать дополнительный договор ДМС на проведение конкретной процедуры**</t>
  </si>
  <si>
    <t>11.3.   Да, приходилось иногда через кассу без заключения дополнительного договора ДМС на проведение конкретной процедуры***</t>
  </si>
  <si>
    <t>11.4.     Да, приходилось очень часто заключать дополнительные договоры ДМС на проведение конкретных процедур**</t>
  </si>
  <si>
    <t>11.5.    Да, приходилось очень часто через кассу без заключения дополнительных договоров ДМС на проведение конкретных процедур***</t>
  </si>
  <si>
    <r>
      <t xml:space="preserve">Опрошено -176 пациентов.
Подсчет баллов произведен при наличии ответа в анкете.
Удовлетворено оказанной медицинской помощью – </t>
    </r>
    <r>
      <rPr>
        <b/>
        <sz val="14"/>
        <color rgb="FFFF0000"/>
        <rFont val="Times New Roman"/>
        <family val="1"/>
        <charset val="204"/>
      </rPr>
      <t>97,7 %</t>
    </r>
    <r>
      <rPr>
        <b/>
        <sz val="14"/>
        <color theme="1"/>
        <rFont val="Times New Roman"/>
        <family val="1"/>
        <charset val="204"/>
      </rPr>
      <t xml:space="preserve"> респондентов.
Процент расчитан к общему количеству данных ответов. 
Результат превышает значение, установленное Территориальной программой государственных гарантий бесплатного оказания гражданам медицинской помощи (45,1 %).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</si>
</sst>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0;&#1085;&#1082;&#1077;&#1090;&#1080;&#1088;&#1086;&#1074;&#1072;&#1085;&#1080;&#1077;/2016/&#1056;&#1077;&#1079;&#1091;&#1083;&#1100;&#1090;&#1072;&#1090;&#1099;%202%20&#1082;&#1074;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шние данные"/>
      <sheetName val="Лист2"/>
      <sheetName val="Лист3"/>
      <sheetName val="Лист1"/>
      <sheetName val="Лист4"/>
      <sheetName val="Лист5"/>
      <sheetName val="Лист6"/>
      <sheetName val="Лист7"/>
      <sheetName val="ИТОГО"/>
    </sheetNames>
    <sheetDataSet>
      <sheetData sheetId="0">
        <row r="5">
          <cell r="E5">
            <v>4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1</v>
          </cell>
        </row>
        <row r="10">
          <cell r="E10">
            <v>1</v>
          </cell>
        </row>
        <row r="12">
          <cell r="E12">
            <v>1</v>
          </cell>
        </row>
        <row r="14">
          <cell r="E14">
            <v>3</v>
          </cell>
        </row>
        <row r="15">
          <cell r="E15">
            <v>2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1</v>
          </cell>
        </row>
        <row r="23">
          <cell r="E23">
            <v>1</v>
          </cell>
        </row>
        <row r="24">
          <cell r="E24">
            <v>2</v>
          </cell>
        </row>
        <row r="25">
          <cell r="E25">
            <v>0</v>
          </cell>
        </row>
        <row r="26">
          <cell r="E26">
            <v>2</v>
          </cell>
        </row>
        <row r="28">
          <cell r="E28">
            <v>1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4">
          <cell r="E34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1">
        <row r="5">
          <cell r="E5">
            <v>3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1</v>
          </cell>
        </row>
        <row r="10">
          <cell r="E10">
            <v>0</v>
          </cell>
        </row>
        <row r="12">
          <cell r="E12">
            <v>0</v>
          </cell>
        </row>
        <row r="14">
          <cell r="E14">
            <v>4</v>
          </cell>
        </row>
        <row r="15">
          <cell r="E15">
            <v>1</v>
          </cell>
        </row>
        <row r="16">
          <cell r="E16">
            <v>0</v>
          </cell>
        </row>
        <row r="17">
          <cell r="E17">
            <v>1</v>
          </cell>
        </row>
        <row r="18">
          <cell r="E18">
            <v>0</v>
          </cell>
        </row>
        <row r="19">
          <cell r="E19">
            <v>0</v>
          </cell>
        </row>
        <row r="23">
          <cell r="E23">
            <v>2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1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4">
          <cell r="E34">
            <v>0</v>
          </cell>
        </row>
        <row r="39">
          <cell r="E39">
            <v>1</v>
          </cell>
        </row>
        <row r="40">
          <cell r="E40">
            <v>0</v>
          </cell>
        </row>
        <row r="41">
          <cell r="E41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2">
        <row r="5">
          <cell r="E5">
            <v>4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1</v>
          </cell>
        </row>
        <row r="12">
          <cell r="E12">
            <v>1</v>
          </cell>
        </row>
        <row r="14">
          <cell r="E14">
            <v>6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2</v>
          </cell>
        </row>
        <row r="23">
          <cell r="E23">
            <v>0</v>
          </cell>
        </row>
        <row r="24">
          <cell r="E24">
            <v>1</v>
          </cell>
        </row>
        <row r="25">
          <cell r="E25">
            <v>1</v>
          </cell>
        </row>
        <row r="26">
          <cell r="E26">
            <v>2</v>
          </cell>
        </row>
        <row r="28">
          <cell r="E28">
            <v>2</v>
          </cell>
        </row>
        <row r="29">
          <cell r="E29">
            <v>1</v>
          </cell>
        </row>
        <row r="30">
          <cell r="E30">
            <v>1</v>
          </cell>
        </row>
        <row r="33">
          <cell r="E33">
            <v>0</v>
          </cell>
        </row>
        <row r="34">
          <cell r="E34">
            <v>0</v>
          </cell>
        </row>
        <row r="39">
          <cell r="E39">
            <v>0</v>
          </cell>
        </row>
        <row r="40">
          <cell r="E40">
            <v>1</v>
          </cell>
        </row>
        <row r="41">
          <cell r="E41">
            <v>1</v>
          </cell>
        </row>
        <row r="49">
          <cell r="E49">
            <v>0</v>
          </cell>
        </row>
        <row r="50">
          <cell r="E50">
            <v>2</v>
          </cell>
        </row>
      </sheetData>
      <sheetData sheetId="3">
        <row r="5">
          <cell r="E5">
            <v>5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2</v>
          </cell>
        </row>
        <row r="12">
          <cell r="E12">
            <v>1</v>
          </cell>
        </row>
        <row r="14">
          <cell r="E14">
            <v>5</v>
          </cell>
        </row>
        <row r="15">
          <cell r="E15">
            <v>2</v>
          </cell>
        </row>
        <row r="16">
          <cell r="E16">
            <v>2</v>
          </cell>
        </row>
        <row r="17">
          <cell r="E17">
            <v>1</v>
          </cell>
        </row>
        <row r="18">
          <cell r="E18">
            <v>1</v>
          </cell>
        </row>
        <row r="19">
          <cell r="E19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0</v>
          </cell>
        </row>
        <row r="26">
          <cell r="E26">
            <v>2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4">
          <cell r="E34">
            <v>0</v>
          </cell>
        </row>
        <row r="39">
          <cell r="E39">
            <v>0</v>
          </cell>
        </row>
        <row r="40">
          <cell r="E40">
            <v>1</v>
          </cell>
        </row>
        <row r="41">
          <cell r="E41">
            <v>0</v>
          </cell>
        </row>
        <row r="49">
          <cell r="E49">
            <v>1</v>
          </cell>
        </row>
        <row r="50">
          <cell r="E50">
            <v>0</v>
          </cell>
        </row>
      </sheetData>
      <sheetData sheetId="4">
        <row r="5">
          <cell r="E5">
            <v>6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4</v>
          </cell>
        </row>
        <row r="12">
          <cell r="E12">
            <v>4</v>
          </cell>
        </row>
        <row r="14">
          <cell r="E14">
            <v>9</v>
          </cell>
        </row>
        <row r="15">
          <cell r="E15">
            <v>1</v>
          </cell>
        </row>
        <row r="16">
          <cell r="E16">
            <v>0</v>
          </cell>
        </row>
        <row r="17">
          <cell r="E17">
            <v>1</v>
          </cell>
        </row>
        <row r="18">
          <cell r="E18">
            <v>2</v>
          </cell>
        </row>
        <row r="19">
          <cell r="E19">
            <v>2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1</v>
          </cell>
        </row>
        <row r="26">
          <cell r="E26">
            <v>2</v>
          </cell>
        </row>
        <row r="28">
          <cell r="E28">
            <v>1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2</v>
          </cell>
        </row>
        <row r="34">
          <cell r="E34">
            <v>1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1</v>
          </cell>
        </row>
        <row r="49">
          <cell r="E49">
            <v>1</v>
          </cell>
        </row>
        <row r="50">
          <cell r="E50">
            <v>0</v>
          </cell>
        </row>
      </sheetData>
      <sheetData sheetId="5">
        <row r="5">
          <cell r="E5">
            <v>2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1</v>
          </cell>
        </row>
        <row r="12">
          <cell r="E12">
            <v>0</v>
          </cell>
        </row>
        <row r="14">
          <cell r="E14">
            <v>8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1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2</v>
          </cell>
        </row>
        <row r="28">
          <cell r="E28">
            <v>1</v>
          </cell>
        </row>
        <row r="29">
          <cell r="E29">
            <v>0</v>
          </cell>
        </row>
        <row r="30">
          <cell r="E30">
            <v>1</v>
          </cell>
        </row>
        <row r="33">
          <cell r="E33">
            <v>0</v>
          </cell>
        </row>
        <row r="34">
          <cell r="E34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9">
          <cell r="E49">
            <v>0</v>
          </cell>
        </row>
        <row r="50">
          <cell r="E50">
            <v>1</v>
          </cell>
        </row>
      </sheetData>
      <sheetData sheetId="6">
        <row r="5">
          <cell r="E5">
            <v>3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0</v>
          </cell>
        </row>
        <row r="14">
          <cell r="E14">
            <v>4</v>
          </cell>
        </row>
        <row r="15">
          <cell r="E15">
            <v>0</v>
          </cell>
        </row>
        <row r="16">
          <cell r="E16">
            <v>1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1</v>
          </cell>
        </row>
        <row r="23">
          <cell r="E23">
            <v>0</v>
          </cell>
        </row>
        <row r="24">
          <cell r="E24">
            <v>1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4">
          <cell r="E34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9">
          <cell r="E49">
            <v>1</v>
          </cell>
        </row>
        <row r="50">
          <cell r="E50">
            <v>0</v>
          </cell>
        </row>
      </sheetData>
      <sheetData sheetId="7">
        <row r="5">
          <cell r="E5">
            <v>5</v>
          </cell>
        </row>
        <row r="7">
          <cell r="E7">
            <v>1</v>
          </cell>
        </row>
        <row r="8">
          <cell r="E8">
            <v>0</v>
          </cell>
        </row>
        <row r="9">
          <cell r="E9">
            <v>2</v>
          </cell>
        </row>
        <row r="10">
          <cell r="E10">
            <v>4</v>
          </cell>
        </row>
        <row r="12">
          <cell r="E12">
            <v>1</v>
          </cell>
        </row>
        <row r="14">
          <cell r="E14">
            <v>12</v>
          </cell>
        </row>
        <row r="15">
          <cell r="E15">
            <v>3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1</v>
          </cell>
        </row>
        <row r="23">
          <cell r="E23">
            <v>1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2</v>
          </cell>
        </row>
        <row r="28">
          <cell r="E28">
            <v>0</v>
          </cell>
        </row>
        <row r="29">
          <cell r="E29">
            <v>1</v>
          </cell>
        </row>
        <row r="30">
          <cell r="E30">
            <v>0</v>
          </cell>
        </row>
        <row r="33">
          <cell r="E33">
            <v>0</v>
          </cell>
        </row>
        <row r="34">
          <cell r="E34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topLeftCell="A4" zoomScale="160" zoomScaleNormal="160" workbookViewId="0">
      <selection activeCell="H52" sqref="H52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36.140625" customWidth="1"/>
    <col min="4" max="4" width="17.28515625" style="5" bestFit="1" customWidth="1"/>
    <col min="5" max="5" width="10.85546875" style="5" customWidth="1"/>
    <col min="6" max="6" width="11.7109375" customWidth="1"/>
    <col min="7" max="7" width="9.140625" style="13"/>
    <col min="10" max="11" width="0" hidden="1" customWidth="1"/>
  </cols>
  <sheetData>
    <row r="1" spans="1:11" s="7" customFormat="1" ht="32.25" customHeight="1" x14ac:dyDescent="0.25">
      <c r="D1" s="8"/>
      <c r="E1" s="19" t="s">
        <v>65</v>
      </c>
      <c r="F1" s="19"/>
      <c r="G1" s="19"/>
      <c r="H1" s="19"/>
      <c r="I1" s="19"/>
      <c r="J1" s="19"/>
      <c r="K1" s="19"/>
    </row>
    <row r="2" spans="1:11" s="7" customFormat="1" ht="101.25" customHeight="1" x14ac:dyDescent="0.3">
      <c r="A2" s="20" t="s">
        <v>66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7" customFormat="1" ht="32.25" customHeight="1" x14ac:dyDescent="0.3">
      <c r="A3" s="9"/>
      <c r="B3" s="9"/>
      <c r="C3" s="9"/>
      <c r="D3" s="9"/>
      <c r="E3" s="9"/>
      <c r="F3" s="9"/>
      <c r="G3" s="12"/>
      <c r="H3" s="9"/>
      <c r="I3" s="9"/>
      <c r="J3" s="9"/>
      <c r="K3" s="9"/>
    </row>
    <row r="4" spans="1:11" s="7" customFormat="1" ht="111.75" customHeight="1" x14ac:dyDescent="0.3">
      <c r="A4" s="21" t="s">
        <v>76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x14ac:dyDescent="0.25">
      <c r="B6" t="s">
        <v>64</v>
      </c>
    </row>
    <row r="7" spans="1:11" ht="15.75" customHeight="1" x14ac:dyDescent="0.25">
      <c r="A7" s="28" t="s">
        <v>62</v>
      </c>
      <c r="B7" s="26" t="s">
        <v>0</v>
      </c>
      <c r="C7" s="26" t="s">
        <v>1</v>
      </c>
      <c r="D7" s="26" t="s">
        <v>61</v>
      </c>
      <c r="E7" s="23" t="s">
        <v>70</v>
      </c>
      <c r="F7" s="25" t="s">
        <v>63</v>
      </c>
      <c r="G7" s="17" t="s">
        <v>71</v>
      </c>
    </row>
    <row r="8" spans="1:11" ht="15.75" customHeight="1" x14ac:dyDescent="0.25">
      <c r="A8" s="29"/>
      <c r="B8" s="26"/>
      <c r="C8" s="26"/>
      <c r="D8" s="26"/>
      <c r="E8" s="24"/>
      <c r="F8" s="25"/>
      <c r="G8" s="18"/>
    </row>
    <row r="9" spans="1:11" ht="15.75" x14ac:dyDescent="0.25">
      <c r="A9" s="27">
        <v>1</v>
      </c>
      <c r="B9" s="27" t="s">
        <v>2</v>
      </c>
      <c r="C9" s="2" t="s">
        <v>3</v>
      </c>
      <c r="D9" s="1"/>
      <c r="E9" s="30">
        <f>'[1]Внешние данные'!E5+[1]Лист2!E5+[1]Лист3!E5+[1]Лист1!E5+[1]Лист4!E5+[1]Лист5!E5+[1]Лист6!E5+[1]Лист7!E5</f>
        <v>32</v>
      </c>
      <c r="F9" s="30">
        <f>E9</f>
        <v>32</v>
      </c>
      <c r="G9" s="31">
        <f>E9*100/176</f>
        <v>18.181818181818183</v>
      </c>
      <c r="J9">
        <v>10</v>
      </c>
      <c r="K9" s="6">
        <v>15</v>
      </c>
    </row>
    <row r="10" spans="1:11" ht="15.75" x14ac:dyDescent="0.25">
      <c r="A10" s="27"/>
      <c r="B10" s="27"/>
      <c r="C10" s="2" t="s">
        <v>4</v>
      </c>
      <c r="D10" s="1"/>
      <c r="E10" s="30">
        <v>144</v>
      </c>
      <c r="F10" s="30">
        <f t="shared" ref="F10:F25" si="0">E10</f>
        <v>144</v>
      </c>
      <c r="G10" s="31">
        <f>E10*100/176</f>
        <v>81.818181818181813</v>
      </c>
      <c r="J10">
        <v>20</v>
      </c>
      <c r="K10" s="6">
        <v>29</v>
      </c>
    </row>
    <row r="11" spans="1:11" ht="15.75" x14ac:dyDescent="0.25">
      <c r="A11" s="27">
        <v>2</v>
      </c>
      <c r="B11" s="27" t="s">
        <v>5</v>
      </c>
      <c r="C11" s="2" t="s">
        <v>6</v>
      </c>
      <c r="D11" s="1"/>
      <c r="E11" s="30">
        <f>'[1]Внешние данные'!E7+[1]Лист2!E7+[1]Лист3!E7+[1]Лист1!E7+[1]Лист4!E7+[1]Лист5!E7+[1]Лист6!E7+[1]Лист7!E7</f>
        <v>1</v>
      </c>
      <c r="F11" s="30">
        <f t="shared" si="0"/>
        <v>1</v>
      </c>
      <c r="G11" s="31">
        <f>E11*100/176</f>
        <v>0.56818181818181823</v>
      </c>
      <c r="J11">
        <v>3</v>
      </c>
      <c r="K11" s="6">
        <v>13</v>
      </c>
    </row>
    <row r="12" spans="1:11" ht="15.75" x14ac:dyDescent="0.25">
      <c r="A12" s="27"/>
      <c r="B12" s="27"/>
      <c r="C12" s="2" t="s">
        <v>7</v>
      </c>
      <c r="D12" s="1"/>
      <c r="E12" s="30">
        <f>'[1]Внешние данные'!E8+[1]Лист2!E8+[1]Лист3!E8+[1]Лист1!E8+[1]Лист4!E8+[1]Лист5!E8+[1]Лист6!E8+[1]Лист7!E8</f>
        <v>0</v>
      </c>
      <c r="F12" s="30">
        <f t="shared" si="0"/>
        <v>0</v>
      </c>
      <c r="G12" s="31">
        <f t="shared" ref="G12:G15" si="1">E12*100/176</f>
        <v>0</v>
      </c>
      <c r="J12">
        <v>10</v>
      </c>
      <c r="K12" s="6">
        <v>15</v>
      </c>
    </row>
    <row r="13" spans="1:11" ht="15.75" x14ac:dyDescent="0.25">
      <c r="A13" s="27"/>
      <c r="B13" s="27"/>
      <c r="C13" s="2" t="s">
        <v>8</v>
      </c>
      <c r="D13" s="1"/>
      <c r="E13" s="30">
        <f>'[1]Внешние данные'!E9+[1]Лист2!E9+[1]Лист3!E9+[1]Лист1!E9+[1]Лист4!E9+[1]Лист5!E9+[1]Лист6!E9+[1]Лист7!E9</f>
        <v>4</v>
      </c>
      <c r="F13" s="30">
        <f t="shared" si="0"/>
        <v>4</v>
      </c>
      <c r="G13" s="31">
        <f t="shared" si="1"/>
        <v>2.2727272727272729</v>
      </c>
      <c r="J13">
        <v>5</v>
      </c>
      <c r="K13" s="6">
        <v>17</v>
      </c>
    </row>
    <row r="14" spans="1:11" ht="15.75" x14ac:dyDescent="0.25">
      <c r="A14" s="27"/>
      <c r="B14" s="27"/>
      <c r="C14" s="2" t="s">
        <v>9</v>
      </c>
      <c r="D14" s="1"/>
      <c r="E14" s="30">
        <f>'[1]Внешние данные'!E10+[1]Лист2!E10+[1]Лист3!E10+[1]Лист1!E10+[1]Лист4!E10+[1]Лист5!E10+[1]Лист6!E10+[1]Лист7!E10</f>
        <v>13</v>
      </c>
      <c r="F14" s="30">
        <f t="shared" si="0"/>
        <v>13</v>
      </c>
      <c r="G14" s="31">
        <f t="shared" si="1"/>
        <v>7.3863636363636367</v>
      </c>
      <c r="J14">
        <v>2</v>
      </c>
      <c r="K14" s="6">
        <v>16</v>
      </c>
    </row>
    <row r="15" spans="1:11" ht="15.75" x14ac:dyDescent="0.25">
      <c r="A15" s="27"/>
      <c r="B15" s="27"/>
      <c r="C15" s="2" t="s">
        <v>10</v>
      </c>
      <c r="D15" s="1"/>
      <c r="E15" s="30">
        <v>158</v>
      </c>
      <c r="F15" s="30">
        <f t="shared" si="0"/>
        <v>158</v>
      </c>
      <c r="G15" s="31">
        <f t="shared" si="1"/>
        <v>89.772727272727266</v>
      </c>
      <c r="J15">
        <v>35</v>
      </c>
      <c r="K15" s="6">
        <v>34</v>
      </c>
    </row>
    <row r="16" spans="1:11" ht="15.75" x14ac:dyDescent="0.25">
      <c r="A16" s="27">
        <v>3</v>
      </c>
      <c r="B16" s="27" t="s">
        <v>11</v>
      </c>
      <c r="C16" s="2" t="s">
        <v>12</v>
      </c>
      <c r="D16" s="1"/>
      <c r="E16" s="30">
        <f>'[1]Внешние данные'!E12+[1]Лист2!E12+[1]Лист3!E12+[1]Лист1!E12+[1]Лист4!E12+[1]Лист5!E12+[1]Лист6!E12+[1]Лист7!E12</f>
        <v>8</v>
      </c>
      <c r="F16" s="30">
        <f t="shared" si="0"/>
        <v>8</v>
      </c>
      <c r="G16" s="31">
        <f>E16*100/176</f>
        <v>4.5454545454545459</v>
      </c>
      <c r="J16">
        <v>0</v>
      </c>
      <c r="K16" s="6">
        <v>9</v>
      </c>
    </row>
    <row r="17" spans="1:11" ht="15.75" x14ac:dyDescent="0.25">
      <c r="A17" s="27"/>
      <c r="B17" s="27"/>
      <c r="C17" s="2" t="s">
        <v>13</v>
      </c>
      <c r="D17" s="1"/>
      <c r="E17" s="30">
        <v>99</v>
      </c>
      <c r="F17" s="30">
        <f t="shared" si="0"/>
        <v>99</v>
      </c>
      <c r="G17" s="31">
        <f t="shared" ref="G17:G55" si="2">E17*100/176</f>
        <v>56.25</v>
      </c>
      <c r="J17">
        <v>29</v>
      </c>
      <c r="K17" s="6">
        <v>37</v>
      </c>
    </row>
    <row r="18" spans="1:11" ht="15.75" x14ac:dyDescent="0.25">
      <c r="A18" s="27"/>
      <c r="B18" s="27"/>
      <c r="C18" s="2" t="s">
        <v>14</v>
      </c>
      <c r="D18" s="1"/>
      <c r="E18" s="30">
        <f>'[1]Внешние данные'!E14+[1]Лист2!E14+[1]Лист3!E14+[1]Лист1!E14+[1]Лист4!E14+[1]Лист5!E14+[1]Лист6!E14+[1]Лист7!E14</f>
        <v>51</v>
      </c>
      <c r="F18" s="30">
        <f t="shared" si="0"/>
        <v>51</v>
      </c>
      <c r="G18" s="31">
        <f t="shared" si="2"/>
        <v>28.977272727272727</v>
      </c>
      <c r="J18">
        <v>10</v>
      </c>
      <c r="K18" s="6">
        <v>23</v>
      </c>
    </row>
    <row r="19" spans="1:11" ht="15.75" x14ac:dyDescent="0.25">
      <c r="A19" s="27"/>
      <c r="B19" s="27"/>
      <c r="C19" s="2" t="s">
        <v>15</v>
      </c>
      <c r="D19" s="1"/>
      <c r="E19" s="30">
        <f>'[1]Внешние данные'!E15+[1]Лист2!E15+[1]Лист3!E15+[1]Лист1!E15+[1]Лист4!E15+[1]Лист5!E15+[1]Лист6!E15+[1]Лист7!E15</f>
        <v>9</v>
      </c>
      <c r="F19" s="30">
        <f t="shared" si="0"/>
        <v>9</v>
      </c>
      <c r="G19" s="31">
        <f t="shared" si="2"/>
        <v>5.1136363636363633</v>
      </c>
      <c r="J19">
        <v>2</v>
      </c>
      <c r="K19" s="6">
        <v>4</v>
      </c>
    </row>
    <row r="20" spans="1:11" ht="15.75" x14ac:dyDescent="0.25">
      <c r="A20" s="27"/>
      <c r="B20" s="27"/>
      <c r="C20" s="2" t="s">
        <v>16</v>
      </c>
      <c r="D20" s="1"/>
      <c r="E20" s="30">
        <f>'[1]Внешние данные'!E16+[1]Лист2!E16+[1]Лист3!E16+[1]Лист1!E16+[1]Лист4!E16+[1]Лист5!E16+[1]Лист6!E16+[1]Лист7!E16</f>
        <v>3</v>
      </c>
      <c r="F20" s="30">
        <f t="shared" si="0"/>
        <v>3</v>
      </c>
      <c r="G20" s="31">
        <f t="shared" si="2"/>
        <v>1.7045454545454546</v>
      </c>
      <c r="J20">
        <v>0</v>
      </c>
      <c r="K20" s="6">
        <v>2</v>
      </c>
    </row>
    <row r="21" spans="1:11" ht="15.75" x14ac:dyDescent="0.25">
      <c r="A21" s="27"/>
      <c r="B21" s="27"/>
      <c r="C21" s="2" t="s">
        <v>17</v>
      </c>
      <c r="D21" s="1"/>
      <c r="E21" s="30">
        <f>'[1]Внешние данные'!E17+[1]Лист2!E17+[1]Лист3!E17+[1]Лист1!E17+[1]Лист4!E17+[1]Лист5!E17+[1]Лист6!E17+[1]Лист7!E17</f>
        <v>3</v>
      </c>
      <c r="F21" s="30">
        <f t="shared" si="0"/>
        <v>3</v>
      </c>
      <c r="G21" s="31">
        <f t="shared" si="2"/>
        <v>1.7045454545454546</v>
      </c>
      <c r="J21">
        <v>1</v>
      </c>
      <c r="K21" s="6">
        <v>0</v>
      </c>
    </row>
    <row r="22" spans="1:11" ht="15.75" x14ac:dyDescent="0.25">
      <c r="A22" s="27"/>
      <c r="B22" s="27"/>
      <c r="C22" s="2" t="s">
        <v>18</v>
      </c>
      <c r="D22" s="1"/>
      <c r="E22" s="30">
        <f>'[1]Внешние данные'!E18+[1]Лист2!E18+[1]Лист3!E18+[1]Лист1!E18+[1]Лист4!E18+[1]Лист5!E18+[1]Лист6!E18+[1]Лист7!E18</f>
        <v>3</v>
      </c>
      <c r="F22" s="30">
        <f t="shared" si="0"/>
        <v>3</v>
      </c>
      <c r="G22" s="31">
        <f t="shared" si="2"/>
        <v>1.7045454545454546</v>
      </c>
      <c r="J22">
        <v>0</v>
      </c>
      <c r="K22" s="6">
        <v>8</v>
      </c>
    </row>
    <row r="23" spans="1:11" ht="15.75" x14ac:dyDescent="0.25">
      <c r="A23" s="27">
        <v>4</v>
      </c>
      <c r="B23" s="27" t="s">
        <v>19</v>
      </c>
      <c r="C23" s="2" t="s">
        <v>20</v>
      </c>
      <c r="D23" s="1"/>
      <c r="E23" s="30">
        <f>'[1]Внешние данные'!E19+[1]Лист2!E19+[1]Лист3!E19+[1]Лист1!E19+[1]Лист4!E19+[1]Лист5!E19+[1]Лист6!E19+[1]Лист7!E19</f>
        <v>9</v>
      </c>
      <c r="F23" s="30">
        <f t="shared" si="0"/>
        <v>9</v>
      </c>
      <c r="G23" s="31">
        <f t="shared" si="2"/>
        <v>5.1136363636363633</v>
      </c>
      <c r="J23">
        <v>3</v>
      </c>
      <c r="K23" s="6">
        <v>4</v>
      </c>
    </row>
    <row r="24" spans="1:11" ht="15.75" x14ac:dyDescent="0.25">
      <c r="A24" s="27"/>
      <c r="B24" s="27"/>
      <c r="C24" s="2" t="s">
        <v>21</v>
      </c>
      <c r="D24" s="1"/>
      <c r="E24" s="30">
        <v>142</v>
      </c>
      <c r="F24" s="30">
        <f t="shared" si="0"/>
        <v>142</v>
      </c>
      <c r="G24" s="31">
        <f t="shared" si="2"/>
        <v>80.681818181818187</v>
      </c>
      <c r="J24">
        <v>28</v>
      </c>
      <c r="K24" s="6">
        <v>29</v>
      </c>
    </row>
    <row r="25" spans="1:11" ht="15.75" x14ac:dyDescent="0.25">
      <c r="A25" s="27"/>
      <c r="B25" s="27"/>
      <c r="C25" s="2" t="s">
        <v>22</v>
      </c>
      <c r="D25" s="1"/>
      <c r="E25" s="30">
        <v>25</v>
      </c>
      <c r="F25" s="30">
        <f t="shared" si="0"/>
        <v>25</v>
      </c>
      <c r="G25" s="31">
        <f t="shared" si="2"/>
        <v>14.204545454545455</v>
      </c>
      <c r="J25">
        <v>7</v>
      </c>
      <c r="K25" s="6">
        <v>11</v>
      </c>
    </row>
    <row r="26" spans="1:11" ht="15.75" x14ac:dyDescent="0.25">
      <c r="A26" s="27">
        <v>5</v>
      </c>
      <c r="B26" s="27" t="s">
        <v>23</v>
      </c>
      <c r="C26" s="2" t="s">
        <v>24</v>
      </c>
      <c r="D26" s="3">
        <v>1</v>
      </c>
      <c r="E26" s="30">
        <v>149</v>
      </c>
      <c r="F26" s="30">
        <f t="shared" ref="F26:F60" si="3">D26*E26</f>
        <v>149</v>
      </c>
      <c r="G26" s="31">
        <f t="shared" si="2"/>
        <v>84.659090909090907</v>
      </c>
      <c r="J26">
        <v>34</v>
      </c>
      <c r="K26" s="6">
        <v>32</v>
      </c>
    </row>
    <row r="27" spans="1:11" ht="15.75" x14ac:dyDescent="0.25">
      <c r="A27" s="27"/>
      <c r="B27" s="27"/>
      <c r="C27" s="2" t="s">
        <v>25</v>
      </c>
      <c r="D27" s="3">
        <v>0.75</v>
      </c>
      <c r="E27" s="30">
        <f>'[1]Внешние данные'!E23+[1]Лист2!E23+[1]Лист3!E23+[1]Лист1!E23+[1]Лист4!E23+[1]Лист5!E23+[1]Лист6!E23+[1]Лист7!E23</f>
        <v>6</v>
      </c>
      <c r="F27" s="30">
        <f t="shared" si="3"/>
        <v>4.5</v>
      </c>
      <c r="G27" s="31">
        <f t="shared" si="2"/>
        <v>3.4090909090909092</v>
      </c>
      <c r="J27">
        <v>2</v>
      </c>
      <c r="K27" s="6">
        <v>4</v>
      </c>
    </row>
    <row r="28" spans="1:11" ht="15.75" x14ac:dyDescent="0.25">
      <c r="A28" s="27"/>
      <c r="B28" s="27"/>
      <c r="C28" s="2" t="s">
        <v>26</v>
      </c>
      <c r="D28" s="3">
        <v>0.5</v>
      </c>
      <c r="E28" s="30">
        <f>'[1]Внешние данные'!E24+[1]Лист2!E24+[1]Лист3!E24+[1]Лист1!E24+[1]Лист4!E24+[1]Лист5!E24+[1]Лист6!E24+[1]Лист7!E24</f>
        <v>6</v>
      </c>
      <c r="F28" s="30">
        <f t="shared" si="3"/>
        <v>3</v>
      </c>
      <c r="G28" s="31">
        <f t="shared" si="2"/>
        <v>3.4090909090909092</v>
      </c>
      <c r="J28">
        <v>1</v>
      </c>
      <c r="K28" s="6">
        <v>8</v>
      </c>
    </row>
    <row r="29" spans="1:11" ht="15.75" x14ac:dyDescent="0.25">
      <c r="A29" s="27"/>
      <c r="B29" s="27"/>
      <c r="C29" s="2" t="s">
        <v>27</v>
      </c>
      <c r="D29" s="3">
        <v>0.25</v>
      </c>
      <c r="E29" s="30">
        <f>'[1]Внешние данные'!E25+[1]Лист2!E25+[1]Лист3!E25+[1]Лист1!E25+[1]Лист4!E25+[1]Лист5!E25+[1]Лист6!E25+[1]Лист7!E25</f>
        <v>2</v>
      </c>
      <c r="F29" s="30">
        <f t="shared" si="3"/>
        <v>0.5</v>
      </c>
      <c r="G29" s="31">
        <f t="shared" si="2"/>
        <v>1.1363636363636365</v>
      </c>
      <c r="J29">
        <v>0</v>
      </c>
      <c r="K29" s="6">
        <v>2</v>
      </c>
    </row>
    <row r="30" spans="1:11" ht="15.75" x14ac:dyDescent="0.25">
      <c r="A30" s="27"/>
      <c r="B30" s="27"/>
      <c r="C30" s="2" t="s">
        <v>28</v>
      </c>
      <c r="D30" s="4">
        <v>0</v>
      </c>
      <c r="E30" s="30">
        <f>'[1]Внешние данные'!E26+[1]Лист2!E26+[1]Лист3!E26+[1]Лист1!E26+[1]Лист4!E26+[1]Лист5!E26+[1]Лист6!E26+[1]Лист7!E26</f>
        <v>13</v>
      </c>
      <c r="F30" s="30">
        <f t="shared" si="3"/>
        <v>0</v>
      </c>
      <c r="G30" s="31">
        <f t="shared" si="2"/>
        <v>7.3863636363636367</v>
      </c>
      <c r="J30">
        <v>3</v>
      </c>
      <c r="K30" s="6">
        <v>8</v>
      </c>
    </row>
    <row r="31" spans="1:11" ht="15.75" x14ac:dyDescent="0.25">
      <c r="A31" s="27">
        <v>6</v>
      </c>
      <c r="B31" s="27" t="s">
        <v>29</v>
      </c>
      <c r="C31" s="2" t="s">
        <v>30</v>
      </c>
      <c r="D31" s="1">
        <v>1</v>
      </c>
      <c r="E31" s="30">
        <v>167</v>
      </c>
      <c r="F31" s="30">
        <f t="shared" si="3"/>
        <v>167</v>
      </c>
      <c r="G31" s="31">
        <f t="shared" si="2"/>
        <v>94.88636363636364</v>
      </c>
      <c r="J31">
        <v>32</v>
      </c>
      <c r="K31" s="6">
        <v>40</v>
      </c>
    </row>
    <row r="32" spans="1:11" ht="15.75" x14ac:dyDescent="0.25">
      <c r="A32" s="27"/>
      <c r="B32" s="27"/>
      <c r="C32" s="2" t="s">
        <v>31</v>
      </c>
      <c r="D32" s="1">
        <v>0.75</v>
      </c>
      <c r="E32" s="30">
        <f>'[1]Внешние данные'!E28+[1]Лист2!E28+[1]Лист3!E28+[1]Лист1!E28+[1]Лист4!E28+[1]Лист5!E28+[1]Лист6!E28+[1]Лист7!E28</f>
        <v>5</v>
      </c>
      <c r="F32" s="30">
        <f t="shared" si="3"/>
        <v>3.75</v>
      </c>
      <c r="G32" s="31">
        <f t="shared" si="2"/>
        <v>2.8409090909090908</v>
      </c>
      <c r="J32">
        <v>3</v>
      </c>
      <c r="K32" s="6">
        <v>2</v>
      </c>
    </row>
    <row r="33" spans="1:11" ht="15.75" x14ac:dyDescent="0.25">
      <c r="A33" s="27"/>
      <c r="B33" s="27"/>
      <c r="C33" s="2" t="s">
        <v>32</v>
      </c>
      <c r="D33" s="1">
        <v>0.5</v>
      </c>
      <c r="E33" s="30">
        <f>'[1]Внешние данные'!E29+[1]Лист2!E29+[1]Лист3!E29+[1]Лист1!E29+[1]Лист4!E29+[1]Лист5!E29+[1]Лист6!E29+[1]Лист7!E29</f>
        <v>2</v>
      </c>
      <c r="F33" s="30">
        <f t="shared" si="3"/>
        <v>1</v>
      </c>
      <c r="G33" s="31">
        <f t="shared" si="2"/>
        <v>1.1363636363636365</v>
      </c>
      <c r="J33">
        <v>0</v>
      </c>
      <c r="K33" s="6">
        <v>1</v>
      </c>
    </row>
    <row r="34" spans="1:11" ht="15.75" x14ac:dyDescent="0.25">
      <c r="A34" s="27"/>
      <c r="B34" s="27"/>
      <c r="C34" s="2" t="s">
        <v>33</v>
      </c>
      <c r="D34" s="1">
        <v>0.25</v>
      </c>
      <c r="E34" s="30">
        <f>'[1]Внешние данные'!E30+[1]Лист2!E30+[1]Лист3!E30+[1]Лист1!E30+[1]Лист4!E30+[1]Лист5!E30+[1]Лист6!E30+[1]Лист7!E30</f>
        <v>2</v>
      </c>
      <c r="F34" s="30">
        <f t="shared" si="3"/>
        <v>0.5</v>
      </c>
      <c r="G34" s="31">
        <f t="shared" si="2"/>
        <v>1.1363636363636365</v>
      </c>
      <c r="J34">
        <v>3</v>
      </c>
      <c r="K34" s="6">
        <v>8</v>
      </c>
    </row>
    <row r="35" spans="1:11" ht="15.75" x14ac:dyDescent="0.25">
      <c r="A35" s="27"/>
      <c r="B35" s="27"/>
      <c r="C35" s="2" t="s">
        <v>34</v>
      </c>
      <c r="D35" s="1">
        <v>0</v>
      </c>
      <c r="E35" s="30">
        <v>0</v>
      </c>
      <c r="F35" s="30">
        <f t="shared" si="3"/>
        <v>0</v>
      </c>
      <c r="G35" s="31">
        <f t="shared" si="2"/>
        <v>0</v>
      </c>
      <c r="J35">
        <v>2</v>
      </c>
      <c r="K35" s="6">
        <v>14</v>
      </c>
    </row>
    <row r="36" spans="1:11" ht="15.75" x14ac:dyDescent="0.25">
      <c r="A36" s="27">
        <v>7</v>
      </c>
      <c r="B36" s="27" t="s">
        <v>35</v>
      </c>
      <c r="C36" s="2" t="s">
        <v>36</v>
      </c>
      <c r="D36" s="1">
        <v>1</v>
      </c>
      <c r="E36" s="30">
        <v>168</v>
      </c>
      <c r="F36" s="30">
        <f t="shared" si="3"/>
        <v>168</v>
      </c>
      <c r="G36" s="31">
        <f t="shared" si="2"/>
        <v>95.454545454545453</v>
      </c>
      <c r="J36">
        <v>39</v>
      </c>
      <c r="K36" s="6">
        <v>36</v>
      </c>
    </row>
    <row r="37" spans="1:11" ht="15.75" x14ac:dyDescent="0.25">
      <c r="A37" s="27"/>
      <c r="B37" s="27"/>
      <c r="C37" s="2" t="s">
        <v>37</v>
      </c>
      <c r="D37" s="1">
        <v>0.75</v>
      </c>
      <c r="E37" s="30">
        <f>'[1]Внешние данные'!E33+[1]Лист2!E33+[1]Лист3!E33+[1]Лист1!E33+[1]Лист4!E33+[1]Лист5!E33+[1]Лист6!E33+[1]Лист7!E33</f>
        <v>2</v>
      </c>
      <c r="F37" s="30">
        <f t="shared" si="3"/>
        <v>1.5</v>
      </c>
      <c r="G37" s="31">
        <f t="shared" si="2"/>
        <v>1.1363636363636365</v>
      </c>
      <c r="J37">
        <v>3</v>
      </c>
      <c r="K37" s="6">
        <v>4</v>
      </c>
    </row>
    <row r="38" spans="1:11" ht="15.75" x14ac:dyDescent="0.25">
      <c r="A38" s="27"/>
      <c r="B38" s="27"/>
      <c r="C38" s="2" t="s">
        <v>38</v>
      </c>
      <c r="D38" s="1">
        <v>0.5</v>
      </c>
      <c r="E38" s="30">
        <f>'[1]Внешние данные'!E34+[1]Лист2!E34+[1]Лист3!E34+[1]Лист1!E34+[1]Лист4!E34+[1]Лист5!E34+[1]Лист6!E34+[1]Лист7!E34</f>
        <v>1</v>
      </c>
      <c r="F38" s="30">
        <f t="shared" si="3"/>
        <v>0.5</v>
      </c>
      <c r="G38" s="31">
        <f t="shared" si="2"/>
        <v>0.56818181818181823</v>
      </c>
      <c r="J38">
        <v>2</v>
      </c>
      <c r="K38" s="6">
        <v>11</v>
      </c>
    </row>
    <row r="39" spans="1:11" ht="15.75" x14ac:dyDescent="0.25">
      <c r="A39" s="27"/>
      <c r="B39" s="27"/>
      <c r="C39" s="2" t="s">
        <v>39</v>
      </c>
      <c r="D39" s="1">
        <v>0.25</v>
      </c>
      <c r="E39" s="30">
        <v>5</v>
      </c>
      <c r="F39" s="30">
        <f t="shared" si="3"/>
        <v>1.25</v>
      </c>
      <c r="G39" s="31">
        <f t="shared" si="2"/>
        <v>2.8409090909090908</v>
      </c>
      <c r="J39">
        <v>1</v>
      </c>
      <c r="K39" s="6">
        <v>3</v>
      </c>
    </row>
    <row r="40" spans="1:11" ht="15.75" x14ac:dyDescent="0.25">
      <c r="A40" s="27"/>
      <c r="B40" s="27"/>
      <c r="C40" s="2" t="s">
        <v>40</v>
      </c>
      <c r="D40" s="1">
        <v>0</v>
      </c>
      <c r="E40" s="30">
        <v>0</v>
      </c>
      <c r="F40" s="30">
        <f t="shared" si="3"/>
        <v>0</v>
      </c>
      <c r="G40" s="31">
        <f t="shared" si="2"/>
        <v>0</v>
      </c>
      <c r="J40">
        <v>5</v>
      </c>
      <c r="K40" s="6">
        <v>13</v>
      </c>
    </row>
    <row r="41" spans="1:11" ht="15.75" x14ac:dyDescent="0.25">
      <c r="A41" s="27">
        <v>8</v>
      </c>
      <c r="B41" s="27" t="s">
        <v>41</v>
      </c>
      <c r="C41" s="2" t="s">
        <v>42</v>
      </c>
      <c r="D41" s="1">
        <v>1</v>
      </c>
      <c r="E41" s="30">
        <v>164</v>
      </c>
      <c r="F41" s="30">
        <f t="shared" si="3"/>
        <v>164</v>
      </c>
      <c r="G41" s="31">
        <f t="shared" si="2"/>
        <v>93.181818181818187</v>
      </c>
      <c r="J41">
        <v>25</v>
      </c>
      <c r="K41" s="6">
        <v>38</v>
      </c>
    </row>
    <row r="42" spans="1:11" ht="15.75" x14ac:dyDescent="0.25">
      <c r="A42" s="27"/>
      <c r="B42" s="27"/>
      <c r="C42" s="2" t="s">
        <v>43</v>
      </c>
      <c r="D42" s="1">
        <v>0.75</v>
      </c>
      <c r="E42" s="30">
        <v>7</v>
      </c>
      <c r="F42" s="30">
        <f t="shared" si="3"/>
        <v>5.25</v>
      </c>
      <c r="G42" s="31">
        <f t="shared" si="2"/>
        <v>3.9772727272727271</v>
      </c>
      <c r="J42">
        <v>5</v>
      </c>
      <c r="K42" s="6">
        <v>10</v>
      </c>
    </row>
    <row r="43" spans="1:11" ht="15.75" x14ac:dyDescent="0.25">
      <c r="A43" s="27"/>
      <c r="B43" s="27"/>
      <c r="C43" s="2" t="s">
        <v>44</v>
      </c>
      <c r="D43" s="1">
        <v>0.5</v>
      </c>
      <c r="E43" s="30">
        <f>'[1]Внешние данные'!E39+[1]Лист2!E39+[1]Лист3!E39+[1]Лист1!E39+[1]Лист4!E39+[1]Лист5!E39+[1]Лист6!E39+[1]Лист7!E39</f>
        <v>1</v>
      </c>
      <c r="F43" s="30">
        <f t="shared" si="3"/>
        <v>0.5</v>
      </c>
      <c r="G43" s="31">
        <f t="shared" si="2"/>
        <v>0.56818181818181823</v>
      </c>
      <c r="J43">
        <v>4</v>
      </c>
      <c r="K43" s="6">
        <v>13</v>
      </c>
    </row>
    <row r="44" spans="1:11" ht="15.75" x14ac:dyDescent="0.25">
      <c r="A44" s="27"/>
      <c r="B44" s="27"/>
      <c r="C44" s="2" t="s">
        <v>45</v>
      </c>
      <c r="D44" s="1">
        <v>0.25</v>
      </c>
      <c r="E44" s="30">
        <f>'[1]Внешние данные'!E40+[1]Лист2!E40+[1]Лист3!E40+[1]Лист1!E40+[1]Лист4!E40+[1]Лист5!E40+[1]Лист6!E40+[1]Лист7!E40</f>
        <v>2</v>
      </c>
      <c r="F44" s="30">
        <f t="shared" si="3"/>
        <v>0.5</v>
      </c>
      <c r="G44" s="31">
        <f t="shared" si="2"/>
        <v>1.1363636363636365</v>
      </c>
      <c r="J44">
        <v>2</v>
      </c>
      <c r="K44" s="6">
        <v>10</v>
      </c>
    </row>
    <row r="45" spans="1:11" ht="15.75" x14ac:dyDescent="0.25">
      <c r="A45" s="27"/>
      <c r="B45" s="27"/>
      <c r="C45" s="2" t="s">
        <v>46</v>
      </c>
      <c r="D45" s="1">
        <v>0</v>
      </c>
      <c r="E45" s="30">
        <f>'[1]Внешние данные'!E41+[1]Лист2!E41+[1]Лист3!E41+[1]Лист1!E41+[1]Лист4!E41+[1]Лист5!E41+[1]Лист6!E41+[1]Лист7!E41</f>
        <v>2</v>
      </c>
      <c r="F45" s="30">
        <f t="shared" si="3"/>
        <v>0</v>
      </c>
      <c r="G45" s="31">
        <f t="shared" si="2"/>
        <v>1.1363636363636365</v>
      </c>
      <c r="J45">
        <v>6</v>
      </c>
      <c r="K45" s="6">
        <v>8</v>
      </c>
    </row>
    <row r="46" spans="1:11" ht="15.75" x14ac:dyDescent="0.25">
      <c r="A46" s="32">
        <v>9</v>
      </c>
      <c r="B46" s="32" t="s">
        <v>47</v>
      </c>
      <c r="C46" s="33" t="s">
        <v>48</v>
      </c>
      <c r="D46" s="34">
        <v>1</v>
      </c>
      <c r="E46" s="35">
        <v>141</v>
      </c>
      <c r="F46" s="35">
        <f t="shared" si="3"/>
        <v>141</v>
      </c>
      <c r="G46" s="36">
        <f t="shared" si="2"/>
        <v>80.11363636363636</v>
      </c>
      <c r="J46">
        <v>29</v>
      </c>
      <c r="K46" s="6">
        <v>34</v>
      </c>
    </row>
    <row r="47" spans="1:11" ht="15.75" x14ac:dyDescent="0.25">
      <c r="A47" s="32"/>
      <c r="B47" s="32"/>
      <c r="C47" s="33" t="s">
        <v>49</v>
      </c>
      <c r="D47" s="34">
        <v>0.75</v>
      </c>
      <c r="E47" s="35">
        <v>31</v>
      </c>
      <c r="F47" s="35">
        <f t="shared" si="3"/>
        <v>23.25</v>
      </c>
      <c r="G47" s="36">
        <f t="shared" si="2"/>
        <v>17.613636363636363</v>
      </c>
      <c r="J47">
        <v>15</v>
      </c>
      <c r="K47" s="6">
        <v>6</v>
      </c>
    </row>
    <row r="48" spans="1:11" ht="15.75" x14ac:dyDescent="0.25">
      <c r="A48" s="32"/>
      <c r="B48" s="32"/>
      <c r="C48" s="33" t="s">
        <v>50</v>
      </c>
      <c r="D48" s="34">
        <v>0.5</v>
      </c>
      <c r="E48" s="35"/>
      <c r="F48" s="35">
        <f t="shared" si="3"/>
        <v>0</v>
      </c>
      <c r="G48" s="36">
        <f t="shared" si="2"/>
        <v>0</v>
      </c>
      <c r="J48">
        <v>1</v>
      </c>
      <c r="K48" s="6">
        <v>3</v>
      </c>
    </row>
    <row r="49" spans="1:11" ht="15.75" x14ac:dyDescent="0.25">
      <c r="A49" s="32"/>
      <c r="B49" s="32"/>
      <c r="C49" s="33" t="s">
        <v>51</v>
      </c>
      <c r="D49" s="34">
        <v>0.25</v>
      </c>
      <c r="E49" s="35">
        <v>3</v>
      </c>
      <c r="F49" s="35">
        <f t="shared" si="3"/>
        <v>0.75</v>
      </c>
      <c r="G49" s="36">
        <f t="shared" si="2"/>
        <v>1.7045454545454546</v>
      </c>
      <c r="J49">
        <v>2</v>
      </c>
      <c r="K49" s="6">
        <v>2</v>
      </c>
    </row>
    <row r="50" spans="1:11" ht="15.75" x14ac:dyDescent="0.25">
      <c r="A50" s="32"/>
      <c r="B50" s="32"/>
      <c r="C50" s="33" t="s">
        <v>52</v>
      </c>
      <c r="D50" s="34">
        <v>0</v>
      </c>
      <c r="E50" s="35">
        <v>1</v>
      </c>
      <c r="F50" s="35">
        <f t="shared" si="3"/>
        <v>0</v>
      </c>
      <c r="G50" s="36">
        <f t="shared" si="2"/>
        <v>0.56818181818181823</v>
      </c>
      <c r="J50">
        <v>1</v>
      </c>
      <c r="K50" s="6">
        <v>2</v>
      </c>
    </row>
    <row r="51" spans="1:11" ht="15.75" x14ac:dyDescent="0.25">
      <c r="A51" s="32">
        <v>10</v>
      </c>
      <c r="B51" s="32" t="s">
        <v>53</v>
      </c>
      <c r="C51" s="33" t="s">
        <v>54</v>
      </c>
      <c r="D51" s="34">
        <v>1</v>
      </c>
      <c r="E51" s="35">
        <v>108</v>
      </c>
      <c r="F51" s="35">
        <f t="shared" si="3"/>
        <v>108</v>
      </c>
      <c r="G51" s="36">
        <f t="shared" si="2"/>
        <v>61.363636363636367</v>
      </c>
      <c r="J51">
        <v>22</v>
      </c>
      <c r="K51" s="6">
        <v>32</v>
      </c>
    </row>
    <row r="52" spans="1:11" ht="15.75" x14ac:dyDescent="0.25">
      <c r="A52" s="32"/>
      <c r="B52" s="32"/>
      <c r="C52" s="33" t="s">
        <v>55</v>
      </c>
      <c r="D52" s="34">
        <v>0.75</v>
      </c>
      <c r="E52" s="35">
        <v>59</v>
      </c>
      <c r="F52" s="35">
        <f t="shared" si="3"/>
        <v>44.25</v>
      </c>
      <c r="G52" s="36">
        <f t="shared" si="2"/>
        <v>33.522727272727273</v>
      </c>
      <c r="J52">
        <v>8</v>
      </c>
      <c r="K52" s="6">
        <v>9</v>
      </c>
    </row>
    <row r="53" spans="1:11" ht="15.75" x14ac:dyDescent="0.25">
      <c r="A53" s="32"/>
      <c r="B53" s="32"/>
      <c r="C53" s="33" t="s">
        <v>56</v>
      </c>
      <c r="D53" s="34">
        <v>0.5</v>
      </c>
      <c r="E53" s="35">
        <f>'[1]Внешние данные'!E49+[1]Лист2!E49+[1]Лист3!E49+[1]Лист1!E49+[1]Лист4!E49+[1]Лист5!E49+[1]Лист6!E49+[1]Лист7!E49</f>
        <v>3</v>
      </c>
      <c r="F53" s="35">
        <f t="shared" si="3"/>
        <v>1.5</v>
      </c>
      <c r="G53" s="36">
        <f t="shared" si="2"/>
        <v>1.7045454545454546</v>
      </c>
      <c r="J53">
        <v>8</v>
      </c>
      <c r="K53" s="6">
        <v>5</v>
      </c>
    </row>
    <row r="54" spans="1:11" ht="15.75" x14ac:dyDescent="0.25">
      <c r="A54" s="32"/>
      <c r="B54" s="32"/>
      <c r="C54" s="33" t="s">
        <v>57</v>
      </c>
      <c r="D54" s="34">
        <v>0.25</v>
      </c>
      <c r="E54" s="35">
        <f>'[1]Внешние данные'!E50+[1]Лист2!E50+[1]Лист3!E50+[1]Лист1!E50+[1]Лист4!E50+[1]Лист5!E50+[1]Лист6!E50+[1]Лист7!E50</f>
        <v>3</v>
      </c>
      <c r="F54" s="35">
        <f t="shared" si="3"/>
        <v>0.75</v>
      </c>
      <c r="G54" s="36">
        <f t="shared" si="2"/>
        <v>1.7045454545454546</v>
      </c>
      <c r="J54">
        <v>4</v>
      </c>
      <c r="K54" s="6">
        <v>9</v>
      </c>
    </row>
    <row r="55" spans="1:11" ht="15.75" x14ac:dyDescent="0.25">
      <c r="A55" s="32"/>
      <c r="B55" s="32"/>
      <c r="C55" s="33" t="s">
        <v>58</v>
      </c>
      <c r="D55" s="34">
        <v>0</v>
      </c>
      <c r="E55" s="35">
        <v>3</v>
      </c>
      <c r="F55" s="35">
        <f t="shared" si="3"/>
        <v>0</v>
      </c>
      <c r="G55" s="36">
        <f t="shared" si="2"/>
        <v>1.7045454545454546</v>
      </c>
      <c r="J55">
        <v>2</v>
      </c>
      <c r="K55" s="6">
        <v>5</v>
      </c>
    </row>
    <row r="56" spans="1:11" ht="15.75" x14ac:dyDescent="0.25">
      <c r="A56" s="27">
        <v>11</v>
      </c>
      <c r="B56" s="27" t="s">
        <v>59</v>
      </c>
      <c r="C56" s="2" t="s">
        <v>60</v>
      </c>
      <c r="D56" s="1">
        <v>1</v>
      </c>
      <c r="E56" s="30">
        <v>176</v>
      </c>
      <c r="F56" s="30">
        <f t="shared" si="3"/>
        <v>176</v>
      </c>
      <c r="G56" s="31">
        <f>E56*100/165</f>
        <v>106.66666666666667</v>
      </c>
      <c r="J56">
        <v>28</v>
      </c>
      <c r="K56" s="6">
        <v>35</v>
      </c>
    </row>
    <row r="57" spans="1:11" ht="63" x14ac:dyDescent="0.25">
      <c r="A57" s="27"/>
      <c r="B57" s="27"/>
      <c r="C57" s="2" t="s">
        <v>72</v>
      </c>
      <c r="D57" s="1">
        <v>0.75</v>
      </c>
      <c r="E57" s="30">
        <v>0</v>
      </c>
      <c r="F57" s="30">
        <f t="shared" si="3"/>
        <v>0</v>
      </c>
      <c r="G57" s="31">
        <f t="shared" ref="G57:G60" si="4">E57*100/103</f>
        <v>0</v>
      </c>
      <c r="J57">
        <v>2</v>
      </c>
      <c r="K57" s="6">
        <v>9</v>
      </c>
    </row>
    <row r="58" spans="1:11" ht="78.75" x14ac:dyDescent="0.25">
      <c r="A58" s="27"/>
      <c r="B58" s="27"/>
      <c r="C58" s="2" t="s">
        <v>73</v>
      </c>
      <c r="D58" s="1">
        <v>0.5</v>
      </c>
      <c r="E58" s="30">
        <v>0</v>
      </c>
      <c r="F58" s="30">
        <f t="shared" si="3"/>
        <v>0</v>
      </c>
      <c r="G58" s="31">
        <f t="shared" si="4"/>
        <v>0</v>
      </c>
      <c r="J58">
        <v>0</v>
      </c>
      <c r="K58" s="6">
        <v>11</v>
      </c>
    </row>
    <row r="59" spans="1:11" ht="63" x14ac:dyDescent="0.25">
      <c r="A59" s="27"/>
      <c r="B59" s="27"/>
      <c r="C59" s="2" t="s">
        <v>74</v>
      </c>
      <c r="D59" s="1">
        <v>0.25</v>
      </c>
      <c r="E59" s="30">
        <v>0</v>
      </c>
      <c r="F59" s="30">
        <f t="shared" si="3"/>
        <v>0</v>
      </c>
      <c r="G59" s="31">
        <f t="shared" si="4"/>
        <v>0</v>
      </c>
      <c r="J59">
        <v>0</v>
      </c>
      <c r="K59" s="6">
        <v>10</v>
      </c>
    </row>
    <row r="60" spans="1:11" ht="78.75" x14ac:dyDescent="0.25">
      <c r="A60" s="27"/>
      <c r="B60" s="27"/>
      <c r="C60" s="2" t="s">
        <v>75</v>
      </c>
      <c r="D60" s="1">
        <v>0</v>
      </c>
      <c r="E60" s="30">
        <v>0</v>
      </c>
      <c r="F60" s="30">
        <f t="shared" si="3"/>
        <v>0</v>
      </c>
      <c r="G60" s="31">
        <f t="shared" si="4"/>
        <v>0</v>
      </c>
      <c r="J60">
        <v>0</v>
      </c>
      <c r="K60" s="6">
        <v>15</v>
      </c>
    </row>
    <row r="61" spans="1:11" s="7" customFormat="1" ht="15.75" x14ac:dyDescent="0.25">
      <c r="A61" s="10"/>
      <c r="B61" s="10"/>
      <c r="C61" s="10"/>
      <c r="D61" s="11"/>
      <c r="E61" s="11"/>
      <c r="F61" s="11"/>
      <c r="G61" s="14"/>
      <c r="H61" s="11"/>
      <c r="I61" s="11"/>
      <c r="J61" s="10"/>
      <c r="K61" s="10"/>
    </row>
    <row r="62" spans="1:11" s="7" customFormat="1" ht="15.75" x14ac:dyDescent="0.25">
      <c r="A62" s="22" t="s">
        <v>67</v>
      </c>
      <c r="B62" s="22"/>
      <c r="C62" s="22"/>
      <c r="D62" s="22"/>
      <c r="E62" s="11"/>
      <c r="F62" s="10"/>
      <c r="G62" s="15"/>
      <c r="H62" s="11"/>
      <c r="I62" s="11"/>
      <c r="J62" s="10"/>
      <c r="K62" s="10"/>
    </row>
    <row r="63" spans="1:11" s="7" customFormat="1" ht="32.25" customHeight="1" x14ac:dyDescent="0.25">
      <c r="A63" s="16" t="s">
        <v>68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s="7" customFormat="1" ht="30.75" customHeight="1" x14ac:dyDescent="0.25">
      <c r="A64" s="16" t="s">
        <v>69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</sheetData>
  <mergeCells count="35">
    <mergeCell ref="A56:A60"/>
    <mergeCell ref="B56:B60"/>
    <mergeCell ref="A36:A40"/>
    <mergeCell ref="B36:B40"/>
    <mergeCell ref="A41:A45"/>
    <mergeCell ref="B41:B45"/>
    <mergeCell ref="A46:A50"/>
    <mergeCell ref="B46:B50"/>
    <mergeCell ref="A26:A30"/>
    <mergeCell ref="B26:B30"/>
    <mergeCell ref="A31:A35"/>
    <mergeCell ref="B31:B35"/>
    <mergeCell ref="A51:A55"/>
    <mergeCell ref="B51:B55"/>
    <mergeCell ref="B11:B15"/>
    <mergeCell ref="A7:A8"/>
    <mergeCell ref="B7:B8"/>
    <mergeCell ref="A23:A25"/>
    <mergeCell ref="B23:B25"/>
    <mergeCell ref="A64:K64"/>
    <mergeCell ref="G7:G8"/>
    <mergeCell ref="E1:K1"/>
    <mergeCell ref="A2:K2"/>
    <mergeCell ref="A4:K4"/>
    <mergeCell ref="A62:D62"/>
    <mergeCell ref="A63:K63"/>
    <mergeCell ref="E7:E8"/>
    <mergeCell ref="F7:F8"/>
    <mergeCell ref="D7:D8"/>
    <mergeCell ref="A9:A10"/>
    <mergeCell ref="B9:B10"/>
    <mergeCell ref="C7:C8"/>
    <mergeCell ref="A16:A22"/>
    <mergeCell ref="B16:B22"/>
    <mergeCell ref="A11:A15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кв.2018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2018-03-27T10:54:50Z</cp:lastPrinted>
  <dcterms:created xsi:type="dcterms:W3CDTF">2016-03-16T10:40:27Z</dcterms:created>
  <dcterms:modified xsi:type="dcterms:W3CDTF">2018-03-27T11:07:34Z</dcterms:modified>
</cp:coreProperties>
</file>