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6\"/>
    </mc:Choice>
  </mc:AlternateContent>
  <bookViews>
    <workbookView xWindow="0" yWindow="0" windowWidth="24000" windowHeight="8910"/>
  </bookViews>
  <sheets>
    <sheet name="Внешние данные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6" i="1" l="1"/>
  <c r="G57" i="1"/>
  <c r="G58" i="1"/>
  <c r="G59" i="1"/>
  <c r="G55" i="1"/>
  <c r="G51" i="1"/>
  <c r="G52" i="1"/>
  <c r="G53" i="1"/>
  <c r="G54" i="1"/>
  <c r="G50" i="1"/>
  <c r="G46" i="1"/>
  <c r="G47" i="1"/>
  <c r="G48" i="1"/>
  <c r="G49" i="1"/>
  <c r="G45" i="1"/>
  <c r="G41" i="1" l="1"/>
  <c r="G42" i="1"/>
  <c r="G43" i="1"/>
  <c r="G44" i="1"/>
  <c r="G40" i="1"/>
  <c r="G36" i="1"/>
  <c r="G37" i="1"/>
  <c r="G38" i="1"/>
  <c r="G39" i="1"/>
  <c r="G35" i="1"/>
  <c r="G31" i="1"/>
  <c r="G32" i="1"/>
  <c r="G33" i="1"/>
  <c r="G34" i="1"/>
  <c r="G30" i="1"/>
  <c r="G26" i="1"/>
  <c r="G27" i="1"/>
  <c r="G28" i="1"/>
  <c r="G29" i="1"/>
  <c r="G25" i="1"/>
  <c r="G23" i="1"/>
  <c r="G24" i="1"/>
  <c r="G22" i="1"/>
  <c r="G16" i="1"/>
  <c r="G17" i="1"/>
  <c r="G18" i="1"/>
  <c r="G19" i="1"/>
  <c r="G20" i="1"/>
  <c r="G21" i="1"/>
  <c r="G15" i="1"/>
  <c r="G11" i="1"/>
  <c r="G12" i="1"/>
  <c r="G13" i="1"/>
  <c r="G14" i="1"/>
  <c r="G10" i="1"/>
  <c r="G9" i="1"/>
  <c r="G8" i="1"/>
  <c r="E10" i="1" l="1"/>
  <c r="E11" i="1"/>
  <c r="E19" i="1"/>
  <c r="E20" i="1"/>
  <c r="E21" i="1"/>
  <c r="E28" i="1"/>
  <c r="E31" i="1"/>
  <c r="E33" i="1"/>
  <c r="E37" i="1"/>
  <c r="E39" i="1"/>
  <c r="E42" i="1"/>
  <c r="E43" i="1"/>
  <c r="E44" i="1"/>
  <c r="E57" i="1"/>
  <c r="E58" i="1"/>
  <c r="E59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<sst xmlns="http://schemas.openxmlformats.org/spreadsheetml/2006/main" count="78" uniqueCount="78">
  <si>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</si>
  <si>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</si>
  <si>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</si>
  <si>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</si>
  <si>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</si>
  <si>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</si>
  <si>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</si>
  <si>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</si>
  <si>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</si>
  <si>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</si>
  <si>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</si>
  <si>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</si>
  <si>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</si>
  <si>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</si>
  <si>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</si>
  <si>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</si>
  <si>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</si>
  <si>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</si>
  <si>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</si>
  <si>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</si>
  <si>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</si>
  <si>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</si>
  <si>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</si>
  <si>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</si>
  <si>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</si>
  <si>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</si>
  <si>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</si>
  <si>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</si>
  <si>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</si>
  <si>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</si>
  <si>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</si>
  <si>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</si>
  <si>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</si>
  <si>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</si>
  <si>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</si>
  <si>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</si>
  <si>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</si>
  <si>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</si>
  <si>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</si>
  <si>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</si>
  <si>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</si>
  <si>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</si>
  <si>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</si>
  <si>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</si>
  <si>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</si>
  <si>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</si>
  <si>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</si>
  <si>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</si>
  <si>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</si>
  <si>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</si>
  <si>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</si>
  <si>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</si>
  <si>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</si>
  <si>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</si>
  <si>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</si>
  <si>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</si>
  <si>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</si>
  <si>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</si>
  <si>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</si>
  <si>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</si>
  <si>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</si>
  <si>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11.4.     Да, приходилось очень часто заключать дополнительные договоры ДМС на проведение конкретных процедур</t>
  </si>
  <si>
    <t>11.5.    Да, приходилось очень часто через кассу без заключения дополнительных договоров ДМС на проведение конкретных процедур</t>
  </si>
  <si>
    <t>Оценка в баллах</t>
  </si>
  <si>
    <t>№ п/п</t>
  </si>
  <si>
    <t>кол-во</t>
  </si>
  <si>
    <t>Подсчет баллов</t>
  </si>
  <si>
    <t>117 анкет</t>
  </si>
  <si>
    <t>Кол-во</t>
  </si>
  <si>
    <t>%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</si>
  <si>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IV кв. 2016 года*</t>
  </si>
  <si>
    <t>* Анкеты обработаны сканером при помощи программных средств .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</si>
  <si>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</si>
  <si>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</si>
  <si>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</si>
  <si>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</si>
  <si>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Опрошено -159 пациентов.
Подсчет баллов произведен при наличии ответа в анкете.
Удовлетворено оказанной медицинской помощью – 90,13 % респондентов. 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(52%).</t>
  </si>
  <si>
    <t>Приложение к письму
от_________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</si>
</sst>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58" zoomScale="115" zoomScaleNormal="115" workbookViewId="0">
      <selection activeCell="M45" sqref="M45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3" bestFit="1" customWidth="1"/>
    <col min="5" max="5" width="10.85546875" style="3" customWidth="1"/>
    <col min="6" max="7" width="11.7109375" customWidth="1"/>
    <col min="8" max="10" width="9.140625" hidden="1" customWidth="1"/>
    <col min="11" max="11" width="4.5703125" hidden="1" customWidth="1"/>
    <col min="12" max="12" width="9.140625" hidden="1" customWidth="1"/>
  </cols>
  <sheetData>
    <row r="1" spans="1:12" ht="32.25" customHeight="1" x14ac:dyDescent="0.25">
      <c r="E1" s="23" t="s">
        <v>77</v>
      </c>
      <c r="F1" s="23"/>
    </row>
    <row r="2" spans="1:12" ht="103.5" customHeight="1" x14ac:dyDescent="0.3">
      <c r="A2" s="16" t="s">
        <v>70</v>
      </c>
      <c r="B2" s="17"/>
      <c r="C2" s="17"/>
      <c r="D2" s="17"/>
      <c r="E2" s="17"/>
      <c r="F2" s="17"/>
    </row>
    <row r="3" spans="1:12" ht="12.75" customHeight="1" x14ac:dyDescent="0.3">
      <c r="A3" s="6"/>
      <c r="B3" s="7"/>
      <c r="C3" s="7"/>
      <c r="D3" s="7"/>
      <c r="E3" s="7"/>
      <c r="F3" s="7"/>
    </row>
    <row r="4" spans="1:12" ht="111.75" customHeight="1" x14ac:dyDescent="0.3">
      <c r="A4" s="18" t="s">
        <v>76</v>
      </c>
      <c r="B4" s="18"/>
      <c r="C4" s="18"/>
      <c r="D4" s="18"/>
      <c r="E4" s="18"/>
      <c r="F4" s="18"/>
    </row>
    <row r="5" spans="1:12" x14ac:dyDescent="0.25">
      <c r="L5" t="s">
        <v>67</v>
      </c>
    </row>
    <row r="6" spans="1:12" ht="15.75" customHeight="1" x14ac:dyDescent="0.25">
      <c r="A6" s="11" t="s">
        <v>64</v>
      </c>
      <c r="B6" s="13" t="s">
        <v>0</v>
      </c>
      <c r="C6" s="13" t="s">
        <v>1</v>
      </c>
      <c r="D6" s="13" t="s">
        <v>63</v>
      </c>
      <c r="E6" s="20" t="s">
        <v>68</v>
      </c>
      <c r="F6" s="22" t="s">
        <v>66</v>
      </c>
      <c r="G6" s="15" t="s">
        <v>69</v>
      </c>
      <c r="H6" t="s">
        <v>65</v>
      </c>
      <c r="L6" s="5"/>
    </row>
    <row r="7" spans="1:12" ht="15.75" customHeight="1" x14ac:dyDescent="0.25">
      <c r="A7" s="12"/>
      <c r="B7" s="13"/>
      <c r="C7" s="13"/>
      <c r="D7" s="13"/>
      <c r="E7" s="21"/>
      <c r="F7" s="22"/>
      <c r="G7" s="15"/>
      <c r="L7" s="5"/>
    </row>
    <row r="8" spans="1:12" ht="15.75" x14ac:dyDescent="0.25">
      <c r="A8" s="10">
        <v>1</v>
      </c>
      <c r="B8" s="10" t="s">
        <v>2</v>
      </c>
      <c r="C8" s="1" t="s">
        <v>3</v>
      </c>
      <c r="D8" s="4"/>
      <c r="E8" s="8">
        <v>31</v>
      </c>
      <c r="F8" s="8"/>
      <c r="G8" s="9">
        <f>E8*100/153</f>
        <v>20.261437908496731</v>
      </c>
      <c r="H8">
        <v>4</v>
      </c>
      <c r="I8">
        <v>3</v>
      </c>
      <c r="J8">
        <v>4</v>
      </c>
      <c r="K8">
        <v>1</v>
      </c>
      <c r="L8" s="5">
        <v>19</v>
      </c>
    </row>
    <row r="9" spans="1:12" ht="15.75" x14ac:dyDescent="0.25">
      <c r="A9" s="10"/>
      <c r="B9" s="10"/>
      <c r="C9" s="1" t="s">
        <v>4</v>
      </c>
      <c r="D9" s="4"/>
      <c r="E9" s="8">
        <v>122</v>
      </c>
      <c r="F9" s="8"/>
      <c r="G9" s="9">
        <f>E9*100/153</f>
        <v>79.738562091503269</v>
      </c>
      <c r="H9">
        <v>4</v>
      </c>
      <c r="I9">
        <v>5</v>
      </c>
      <c r="J9">
        <v>6</v>
      </c>
      <c r="K9">
        <v>9</v>
      </c>
      <c r="L9" s="5">
        <v>98</v>
      </c>
    </row>
    <row r="10" spans="1:12" ht="15.75" x14ac:dyDescent="0.25">
      <c r="A10" s="10">
        <v>2</v>
      </c>
      <c r="B10" s="10" t="s">
        <v>5</v>
      </c>
      <c r="C10" s="1" t="s">
        <v>6</v>
      </c>
      <c r="D10" s="4"/>
      <c r="E10" s="8">
        <f>H10+I10+J10+K10</f>
        <v>1</v>
      </c>
      <c r="F10" s="8"/>
      <c r="G10" s="9">
        <f>E10*100/148</f>
        <v>0.67567567567567566</v>
      </c>
      <c r="H10">
        <v>0</v>
      </c>
      <c r="I10">
        <v>0</v>
      </c>
      <c r="J10">
        <v>0</v>
      </c>
      <c r="K10">
        <v>1</v>
      </c>
      <c r="L10" s="5"/>
    </row>
    <row r="11" spans="1:12" ht="15.75" x14ac:dyDescent="0.25">
      <c r="A11" s="10"/>
      <c r="B11" s="10"/>
      <c r="C11" s="1" t="s">
        <v>7</v>
      </c>
      <c r="D11" s="4"/>
      <c r="E11" s="8">
        <f>H11+I11+J11+K11</f>
        <v>0</v>
      </c>
      <c r="F11" s="8"/>
      <c r="G11" s="9">
        <f t="shared" ref="G11:G14" si="0">E11*100/148</f>
        <v>0</v>
      </c>
      <c r="H11">
        <v>0</v>
      </c>
      <c r="I11">
        <v>0</v>
      </c>
      <c r="J11">
        <v>0</v>
      </c>
      <c r="K11">
        <v>0</v>
      </c>
      <c r="L11" s="5"/>
    </row>
    <row r="12" spans="1:12" ht="15.75" x14ac:dyDescent="0.25">
      <c r="A12" s="10"/>
      <c r="B12" s="10"/>
      <c r="C12" s="1" t="s">
        <v>8</v>
      </c>
      <c r="D12" s="4"/>
      <c r="E12" s="8">
        <v>2</v>
      </c>
      <c r="F12" s="8"/>
      <c r="G12" s="9">
        <f t="shared" si="0"/>
        <v>1.3513513513513513</v>
      </c>
      <c r="H12">
        <v>0</v>
      </c>
      <c r="I12">
        <v>0</v>
      </c>
      <c r="J12">
        <v>0</v>
      </c>
      <c r="K12">
        <v>0</v>
      </c>
      <c r="L12" s="5">
        <v>2</v>
      </c>
    </row>
    <row r="13" spans="1:12" ht="15.75" x14ac:dyDescent="0.25">
      <c r="A13" s="10"/>
      <c r="B13" s="10"/>
      <c r="C13" s="1" t="s">
        <v>9</v>
      </c>
      <c r="D13" s="4"/>
      <c r="E13" s="8">
        <v>6</v>
      </c>
      <c r="F13" s="8"/>
      <c r="G13" s="9">
        <f t="shared" si="0"/>
        <v>4.0540540540540544</v>
      </c>
      <c r="H13">
        <v>0</v>
      </c>
      <c r="I13">
        <v>2</v>
      </c>
      <c r="J13">
        <v>2</v>
      </c>
      <c r="K13">
        <v>0</v>
      </c>
      <c r="L13" s="5">
        <v>2</v>
      </c>
    </row>
    <row r="14" spans="1:12" ht="15.75" x14ac:dyDescent="0.25">
      <c r="A14" s="10"/>
      <c r="B14" s="10"/>
      <c r="C14" s="1" t="s">
        <v>10</v>
      </c>
      <c r="D14" s="4"/>
      <c r="E14" s="8">
        <v>139</v>
      </c>
      <c r="F14" s="8"/>
      <c r="G14" s="9">
        <f t="shared" si="0"/>
        <v>93.918918918918919</v>
      </c>
      <c r="H14">
        <v>8</v>
      </c>
      <c r="I14">
        <v>6</v>
      </c>
      <c r="J14">
        <v>8</v>
      </c>
      <c r="K14">
        <v>9</v>
      </c>
      <c r="L14" s="5">
        <v>108</v>
      </c>
    </row>
    <row r="15" spans="1:12" ht="15.75" x14ac:dyDescent="0.25">
      <c r="A15" s="10">
        <v>3</v>
      </c>
      <c r="B15" s="10" t="s">
        <v>11</v>
      </c>
      <c r="C15" s="1" t="s">
        <v>12</v>
      </c>
      <c r="D15" s="4"/>
      <c r="E15" s="8">
        <v>3</v>
      </c>
      <c r="F15" s="8"/>
      <c r="G15" s="9">
        <f>E15*100/157</f>
        <v>1.910828025477707</v>
      </c>
      <c r="H15">
        <v>0</v>
      </c>
      <c r="I15">
        <v>1</v>
      </c>
      <c r="J15">
        <v>0</v>
      </c>
      <c r="K15">
        <v>1</v>
      </c>
      <c r="L15" s="5">
        <v>1</v>
      </c>
    </row>
    <row r="16" spans="1:12" ht="15.75" x14ac:dyDescent="0.25">
      <c r="A16" s="10"/>
      <c r="B16" s="10"/>
      <c r="C16" s="1" t="s">
        <v>13</v>
      </c>
      <c r="D16" s="4"/>
      <c r="E16" s="8">
        <v>78</v>
      </c>
      <c r="F16" s="8"/>
      <c r="G16" s="9">
        <f t="shared" ref="G16:G21" si="1">E16*100/157</f>
        <v>49.681528662420384</v>
      </c>
      <c r="H16">
        <v>5</v>
      </c>
      <c r="I16">
        <v>5</v>
      </c>
      <c r="J16">
        <v>7</v>
      </c>
      <c r="K16">
        <v>7</v>
      </c>
      <c r="L16" s="5">
        <v>54</v>
      </c>
    </row>
    <row r="17" spans="1:12" ht="15.75" x14ac:dyDescent="0.25">
      <c r="A17" s="10"/>
      <c r="B17" s="10"/>
      <c r="C17" s="1" t="s">
        <v>14</v>
      </c>
      <c r="D17" s="4"/>
      <c r="E17" s="8">
        <v>70</v>
      </c>
      <c r="F17" s="8"/>
      <c r="G17" s="9">
        <f t="shared" si="1"/>
        <v>44.585987261146499</v>
      </c>
      <c r="H17">
        <v>4</v>
      </c>
      <c r="I17">
        <v>5</v>
      </c>
      <c r="J17">
        <v>5</v>
      </c>
      <c r="K17">
        <v>2</v>
      </c>
      <c r="L17" s="5">
        <v>54</v>
      </c>
    </row>
    <row r="18" spans="1:12" ht="15.75" x14ac:dyDescent="0.25">
      <c r="A18" s="10"/>
      <c r="B18" s="10"/>
      <c r="C18" s="1" t="s">
        <v>15</v>
      </c>
      <c r="D18" s="4"/>
      <c r="E18" s="8">
        <v>5</v>
      </c>
      <c r="F18" s="8"/>
      <c r="G18" s="9">
        <f t="shared" si="1"/>
        <v>3.1847133757961785</v>
      </c>
      <c r="H18">
        <v>0</v>
      </c>
      <c r="I18">
        <v>1</v>
      </c>
      <c r="J18">
        <v>0</v>
      </c>
      <c r="K18">
        <v>1</v>
      </c>
      <c r="L18" s="5">
        <v>3</v>
      </c>
    </row>
    <row r="19" spans="1:12" ht="15.75" x14ac:dyDescent="0.25">
      <c r="A19" s="10"/>
      <c r="B19" s="10"/>
      <c r="C19" s="1" t="s">
        <v>16</v>
      </c>
      <c r="D19" s="4"/>
      <c r="E19" s="8">
        <f>H19+I19+J19+K19</f>
        <v>1</v>
      </c>
      <c r="F19" s="8"/>
      <c r="G19" s="9">
        <f t="shared" si="1"/>
        <v>0.63694267515923564</v>
      </c>
      <c r="H19">
        <v>1</v>
      </c>
      <c r="I19">
        <v>0</v>
      </c>
      <c r="J19">
        <v>0</v>
      </c>
      <c r="K19">
        <v>0</v>
      </c>
      <c r="L19" s="5"/>
    </row>
    <row r="20" spans="1:12" ht="15.75" x14ac:dyDescent="0.25">
      <c r="A20" s="10"/>
      <c r="B20" s="10"/>
      <c r="C20" s="1" t="s">
        <v>17</v>
      </c>
      <c r="D20" s="4"/>
      <c r="E20" s="8">
        <f>H20+I20+J20+K20</f>
        <v>0</v>
      </c>
      <c r="F20" s="8"/>
      <c r="G20" s="9">
        <f t="shared" si="1"/>
        <v>0</v>
      </c>
      <c r="H20">
        <v>0</v>
      </c>
      <c r="I20">
        <v>0</v>
      </c>
      <c r="J20">
        <v>0</v>
      </c>
      <c r="K20">
        <v>0</v>
      </c>
      <c r="L20" s="5"/>
    </row>
    <row r="21" spans="1:12" ht="15.75" x14ac:dyDescent="0.25">
      <c r="A21" s="10"/>
      <c r="B21" s="10"/>
      <c r="C21" s="1" t="s">
        <v>18</v>
      </c>
      <c r="D21" s="4"/>
      <c r="E21" s="8">
        <f>H21+I21+J21+K21</f>
        <v>0</v>
      </c>
      <c r="F21" s="8"/>
      <c r="G21" s="9">
        <f t="shared" si="1"/>
        <v>0</v>
      </c>
      <c r="H21">
        <v>0</v>
      </c>
      <c r="I21">
        <v>0</v>
      </c>
      <c r="J21">
        <v>0</v>
      </c>
      <c r="K21">
        <v>0</v>
      </c>
      <c r="L21" s="5"/>
    </row>
    <row r="22" spans="1:12" ht="15.75" x14ac:dyDescent="0.25">
      <c r="A22" s="10">
        <v>4</v>
      </c>
      <c r="B22" s="10" t="s">
        <v>19</v>
      </c>
      <c r="C22" s="1" t="s">
        <v>20</v>
      </c>
      <c r="D22" s="4"/>
      <c r="E22" s="8">
        <v>4</v>
      </c>
      <c r="F22" s="8"/>
      <c r="G22" s="9">
        <f>E22*100/149</f>
        <v>2.6845637583892619</v>
      </c>
      <c r="H22">
        <v>0</v>
      </c>
      <c r="I22">
        <v>1</v>
      </c>
      <c r="J22">
        <v>0</v>
      </c>
      <c r="K22">
        <v>1</v>
      </c>
      <c r="L22" s="5">
        <v>2</v>
      </c>
    </row>
    <row r="23" spans="1:12" ht="15.75" x14ac:dyDescent="0.25">
      <c r="A23" s="10"/>
      <c r="B23" s="10"/>
      <c r="C23" s="1" t="s">
        <v>21</v>
      </c>
      <c r="D23" s="4"/>
      <c r="E23" s="8">
        <v>123</v>
      </c>
      <c r="F23" s="8"/>
      <c r="G23" s="9">
        <f t="shared" ref="G23:G24" si="2">E23*100/149</f>
        <v>82.550335570469798</v>
      </c>
      <c r="H23">
        <v>6</v>
      </c>
      <c r="I23">
        <v>5</v>
      </c>
      <c r="J23">
        <v>5</v>
      </c>
      <c r="K23">
        <v>7</v>
      </c>
      <c r="L23" s="5">
        <v>100</v>
      </c>
    </row>
    <row r="24" spans="1:12" ht="15.75" x14ac:dyDescent="0.25">
      <c r="A24" s="10"/>
      <c r="B24" s="10"/>
      <c r="C24" s="1" t="s">
        <v>22</v>
      </c>
      <c r="D24" s="4"/>
      <c r="E24" s="8">
        <v>22</v>
      </c>
      <c r="F24" s="8"/>
      <c r="G24" s="9">
        <f t="shared" si="2"/>
        <v>14.765100671140939</v>
      </c>
      <c r="H24">
        <v>3</v>
      </c>
      <c r="I24">
        <v>2</v>
      </c>
      <c r="J24">
        <v>5</v>
      </c>
      <c r="K24">
        <v>2</v>
      </c>
      <c r="L24" s="5">
        <v>10</v>
      </c>
    </row>
    <row r="25" spans="1:12" ht="15.75" x14ac:dyDescent="0.25">
      <c r="A25" s="10">
        <v>5</v>
      </c>
      <c r="B25" s="10" t="s">
        <v>23</v>
      </c>
      <c r="C25" s="1" t="s">
        <v>24</v>
      </c>
      <c r="D25" s="2">
        <v>1</v>
      </c>
      <c r="E25" s="8">
        <v>129</v>
      </c>
      <c r="F25" s="8">
        <f t="shared" ref="F25:F59" si="3">D25*E25</f>
        <v>129</v>
      </c>
      <c r="G25" s="9">
        <f>E25*100/154</f>
        <v>83.766233766233768</v>
      </c>
      <c r="H25">
        <v>7</v>
      </c>
      <c r="I25">
        <v>8</v>
      </c>
      <c r="J25">
        <v>9</v>
      </c>
      <c r="K25">
        <v>7</v>
      </c>
      <c r="L25" s="5">
        <v>98</v>
      </c>
    </row>
    <row r="26" spans="1:12" ht="15.75" x14ac:dyDescent="0.25">
      <c r="A26" s="10"/>
      <c r="B26" s="10"/>
      <c r="C26" s="1" t="s">
        <v>25</v>
      </c>
      <c r="D26" s="2">
        <v>0.75</v>
      </c>
      <c r="E26" s="8">
        <v>6</v>
      </c>
      <c r="F26" s="8">
        <f t="shared" si="3"/>
        <v>4.5</v>
      </c>
      <c r="G26" s="9">
        <f t="shared" ref="G26:G29" si="4">E26*100/154</f>
        <v>3.8961038961038961</v>
      </c>
      <c r="H26">
        <v>1</v>
      </c>
      <c r="I26">
        <v>0</v>
      </c>
      <c r="J26">
        <v>0</v>
      </c>
      <c r="K26">
        <v>1</v>
      </c>
      <c r="L26" s="5">
        <v>4</v>
      </c>
    </row>
    <row r="27" spans="1:12" ht="15.75" x14ac:dyDescent="0.25">
      <c r="A27" s="10"/>
      <c r="B27" s="10"/>
      <c r="C27" s="1" t="s">
        <v>26</v>
      </c>
      <c r="D27" s="2">
        <v>0.5</v>
      </c>
      <c r="E27" s="8">
        <v>3</v>
      </c>
      <c r="F27" s="8">
        <f t="shared" si="3"/>
        <v>1.5</v>
      </c>
      <c r="G27" s="9">
        <f t="shared" si="4"/>
        <v>1.948051948051948</v>
      </c>
      <c r="H27">
        <v>2</v>
      </c>
      <c r="I27">
        <v>0</v>
      </c>
      <c r="J27">
        <v>0</v>
      </c>
      <c r="K27">
        <v>0</v>
      </c>
      <c r="L27" s="5">
        <v>1</v>
      </c>
    </row>
    <row r="28" spans="1:12" ht="15.75" x14ac:dyDescent="0.25">
      <c r="A28" s="10"/>
      <c r="B28" s="10"/>
      <c r="C28" s="1" t="s">
        <v>27</v>
      </c>
      <c r="D28" s="2">
        <v>0.25</v>
      </c>
      <c r="E28" s="8">
        <f>H28+I28+J28+K28</f>
        <v>0</v>
      </c>
      <c r="F28" s="8">
        <f t="shared" si="3"/>
        <v>0</v>
      </c>
      <c r="G28" s="9">
        <f t="shared" si="4"/>
        <v>0</v>
      </c>
      <c r="H28">
        <v>0</v>
      </c>
      <c r="I28">
        <v>0</v>
      </c>
      <c r="J28">
        <v>0</v>
      </c>
      <c r="K28">
        <v>0</v>
      </c>
      <c r="L28" s="5"/>
    </row>
    <row r="29" spans="1:12" ht="15.75" x14ac:dyDescent="0.25">
      <c r="A29" s="10"/>
      <c r="B29" s="10"/>
      <c r="C29" s="1" t="s">
        <v>28</v>
      </c>
      <c r="D29" s="2">
        <v>0</v>
      </c>
      <c r="E29" s="8">
        <v>16</v>
      </c>
      <c r="F29" s="8">
        <f t="shared" si="3"/>
        <v>0</v>
      </c>
      <c r="G29" s="9">
        <f t="shared" si="4"/>
        <v>10.38961038961039</v>
      </c>
      <c r="H29">
        <v>0</v>
      </c>
      <c r="I29">
        <v>0</v>
      </c>
      <c r="J29">
        <v>1</v>
      </c>
      <c r="K29">
        <v>1</v>
      </c>
      <c r="L29" s="5">
        <v>14</v>
      </c>
    </row>
    <row r="30" spans="1:12" ht="15.75" x14ac:dyDescent="0.25">
      <c r="A30" s="10">
        <v>6</v>
      </c>
      <c r="B30" s="10" t="s">
        <v>29</v>
      </c>
      <c r="C30" s="1" t="s">
        <v>30</v>
      </c>
      <c r="D30" s="4">
        <v>1</v>
      </c>
      <c r="E30" s="8">
        <v>149</v>
      </c>
      <c r="F30" s="8">
        <f t="shared" si="3"/>
        <v>149</v>
      </c>
      <c r="G30" s="9">
        <f>E30*100/155</f>
        <v>96.129032258064512</v>
      </c>
      <c r="H30">
        <v>9</v>
      </c>
      <c r="I30">
        <v>7</v>
      </c>
      <c r="J30">
        <v>10</v>
      </c>
      <c r="K30">
        <v>8</v>
      </c>
      <c r="L30" s="5">
        <v>115</v>
      </c>
    </row>
    <row r="31" spans="1:12" ht="15.75" x14ac:dyDescent="0.25">
      <c r="A31" s="10"/>
      <c r="B31" s="10"/>
      <c r="C31" s="1" t="s">
        <v>31</v>
      </c>
      <c r="D31" s="4">
        <v>0.75</v>
      </c>
      <c r="E31" s="8">
        <f>H31+I31+J31+K31</f>
        <v>2</v>
      </c>
      <c r="F31" s="8">
        <f t="shared" si="3"/>
        <v>1.5</v>
      </c>
      <c r="G31" s="9">
        <f t="shared" ref="G31:G34" si="5">E31*100/155</f>
        <v>1.2903225806451613</v>
      </c>
      <c r="H31">
        <v>0</v>
      </c>
      <c r="I31">
        <v>1</v>
      </c>
      <c r="J31">
        <v>0</v>
      </c>
      <c r="K31">
        <v>1</v>
      </c>
      <c r="L31" s="5"/>
    </row>
    <row r="32" spans="1:12" ht="15.75" x14ac:dyDescent="0.25">
      <c r="A32" s="10"/>
      <c r="B32" s="10"/>
      <c r="C32" s="1" t="s">
        <v>32</v>
      </c>
      <c r="D32" s="4">
        <v>0.5</v>
      </c>
      <c r="E32" s="8">
        <v>1</v>
      </c>
      <c r="F32" s="8">
        <f t="shared" si="3"/>
        <v>0.5</v>
      </c>
      <c r="G32" s="9">
        <f t="shared" si="5"/>
        <v>0.64516129032258063</v>
      </c>
      <c r="H32">
        <v>0</v>
      </c>
      <c r="I32">
        <v>0</v>
      </c>
      <c r="J32">
        <v>0</v>
      </c>
      <c r="K32">
        <v>0</v>
      </c>
      <c r="L32" s="5">
        <v>1</v>
      </c>
    </row>
    <row r="33" spans="1:12" ht="15.75" x14ac:dyDescent="0.25">
      <c r="A33" s="10"/>
      <c r="B33" s="10"/>
      <c r="C33" s="1" t="s">
        <v>33</v>
      </c>
      <c r="D33" s="4">
        <v>0.25</v>
      </c>
      <c r="E33" s="8">
        <f>H33+I33+J33+K33</f>
        <v>2</v>
      </c>
      <c r="F33" s="8">
        <f t="shared" si="3"/>
        <v>0.5</v>
      </c>
      <c r="G33" s="9">
        <f t="shared" si="5"/>
        <v>1.2903225806451613</v>
      </c>
      <c r="H33">
        <v>0</v>
      </c>
      <c r="I33">
        <v>1</v>
      </c>
      <c r="J33">
        <v>0</v>
      </c>
      <c r="K33">
        <v>1</v>
      </c>
      <c r="L33" s="5"/>
    </row>
    <row r="34" spans="1:12" ht="15.75" x14ac:dyDescent="0.25">
      <c r="A34" s="10"/>
      <c r="B34" s="10"/>
      <c r="C34" s="1" t="s">
        <v>34</v>
      </c>
      <c r="D34" s="4">
        <v>0</v>
      </c>
      <c r="E34" s="8">
        <v>1</v>
      </c>
      <c r="F34" s="8">
        <f t="shared" si="3"/>
        <v>0</v>
      </c>
      <c r="G34" s="9">
        <f t="shared" si="5"/>
        <v>0.64516129032258063</v>
      </c>
      <c r="H34">
        <v>0</v>
      </c>
      <c r="I34">
        <v>0</v>
      </c>
      <c r="J34">
        <v>0</v>
      </c>
      <c r="K34">
        <v>0</v>
      </c>
      <c r="L34" s="5">
        <v>1</v>
      </c>
    </row>
    <row r="35" spans="1:12" ht="15.75" x14ac:dyDescent="0.25">
      <c r="A35" s="10">
        <v>7</v>
      </c>
      <c r="B35" s="10" t="s">
        <v>35</v>
      </c>
      <c r="C35" s="1" t="s">
        <v>36</v>
      </c>
      <c r="D35" s="4">
        <v>1</v>
      </c>
      <c r="E35" s="8">
        <v>153</v>
      </c>
      <c r="F35" s="8">
        <f t="shared" si="3"/>
        <v>153</v>
      </c>
      <c r="G35" s="9">
        <f>E35*100/157</f>
        <v>97.452229299363054</v>
      </c>
      <c r="H35">
        <v>11</v>
      </c>
      <c r="I35">
        <v>7</v>
      </c>
      <c r="J35">
        <v>10</v>
      </c>
      <c r="K35">
        <v>10</v>
      </c>
      <c r="L35" s="5">
        <v>115</v>
      </c>
    </row>
    <row r="36" spans="1:12" ht="15.75" x14ac:dyDescent="0.25">
      <c r="A36" s="10"/>
      <c r="B36" s="10"/>
      <c r="C36" s="1" t="s">
        <v>37</v>
      </c>
      <c r="D36" s="4">
        <v>0.75</v>
      </c>
      <c r="E36" s="8">
        <v>1</v>
      </c>
      <c r="F36" s="8">
        <f t="shared" si="3"/>
        <v>0.75</v>
      </c>
      <c r="G36" s="9">
        <f t="shared" ref="G36:G39" si="6">E36*100/157</f>
        <v>0.63694267515923564</v>
      </c>
      <c r="H36">
        <v>0</v>
      </c>
      <c r="I36">
        <v>0</v>
      </c>
      <c r="J36">
        <v>0</v>
      </c>
      <c r="K36">
        <v>0</v>
      </c>
      <c r="L36" s="5">
        <v>1</v>
      </c>
    </row>
    <row r="37" spans="1:12" ht="15.75" x14ac:dyDescent="0.25">
      <c r="A37" s="10"/>
      <c r="B37" s="10"/>
      <c r="C37" s="1" t="s">
        <v>38</v>
      </c>
      <c r="D37" s="4">
        <v>0.5</v>
      </c>
      <c r="E37" s="8">
        <f>H37+I37+J37+K37</f>
        <v>1</v>
      </c>
      <c r="F37" s="8">
        <f t="shared" si="3"/>
        <v>0.5</v>
      </c>
      <c r="G37" s="9">
        <f t="shared" si="6"/>
        <v>0.63694267515923564</v>
      </c>
      <c r="H37">
        <v>0</v>
      </c>
      <c r="I37">
        <v>1</v>
      </c>
      <c r="J37">
        <v>0</v>
      </c>
      <c r="K37">
        <v>0</v>
      </c>
      <c r="L37" s="5"/>
    </row>
    <row r="38" spans="1:12" ht="15.75" x14ac:dyDescent="0.25">
      <c r="A38" s="10"/>
      <c r="B38" s="10"/>
      <c r="C38" s="1" t="s">
        <v>39</v>
      </c>
      <c r="D38" s="4">
        <v>0.25</v>
      </c>
      <c r="E38" s="8">
        <v>1</v>
      </c>
      <c r="F38" s="8">
        <f t="shared" si="3"/>
        <v>0.25</v>
      </c>
      <c r="G38" s="9">
        <f t="shared" si="6"/>
        <v>0.63694267515923564</v>
      </c>
      <c r="H38">
        <v>0</v>
      </c>
      <c r="I38">
        <v>0</v>
      </c>
      <c r="J38">
        <v>0</v>
      </c>
      <c r="K38">
        <v>0</v>
      </c>
      <c r="L38" s="5">
        <v>1</v>
      </c>
    </row>
    <row r="39" spans="1:12" ht="15.75" x14ac:dyDescent="0.25">
      <c r="A39" s="10"/>
      <c r="B39" s="10"/>
      <c r="C39" s="1" t="s">
        <v>40</v>
      </c>
      <c r="D39" s="4">
        <v>0</v>
      </c>
      <c r="E39" s="8">
        <f>H39+I39+J39+K39</f>
        <v>1</v>
      </c>
      <c r="F39" s="8">
        <f t="shared" si="3"/>
        <v>0</v>
      </c>
      <c r="G39" s="9">
        <f t="shared" si="6"/>
        <v>0.63694267515923564</v>
      </c>
      <c r="H39">
        <v>0</v>
      </c>
      <c r="I39">
        <v>0</v>
      </c>
      <c r="J39">
        <v>1</v>
      </c>
      <c r="K39">
        <v>0</v>
      </c>
      <c r="L39" s="5"/>
    </row>
    <row r="40" spans="1:12" ht="15.75" x14ac:dyDescent="0.25">
      <c r="A40" s="10">
        <v>8</v>
      </c>
      <c r="B40" s="10" t="s">
        <v>41</v>
      </c>
      <c r="C40" s="1" t="s">
        <v>42</v>
      </c>
      <c r="D40" s="4">
        <v>1</v>
      </c>
      <c r="E40" s="8">
        <v>141</v>
      </c>
      <c r="F40" s="8">
        <f t="shared" si="3"/>
        <v>141</v>
      </c>
      <c r="G40" s="9">
        <f>E40*100/149</f>
        <v>94.630872483221481</v>
      </c>
      <c r="H40">
        <v>5</v>
      </c>
      <c r="I40">
        <v>6</v>
      </c>
      <c r="J40">
        <v>8</v>
      </c>
      <c r="K40">
        <v>8</v>
      </c>
      <c r="L40" s="5">
        <v>114</v>
      </c>
    </row>
    <row r="41" spans="1:12" ht="15.75" x14ac:dyDescent="0.25">
      <c r="A41" s="10"/>
      <c r="B41" s="10"/>
      <c r="C41" s="1" t="s">
        <v>43</v>
      </c>
      <c r="D41" s="4">
        <v>0.75</v>
      </c>
      <c r="E41" s="8">
        <v>8</v>
      </c>
      <c r="F41" s="8">
        <f t="shared" si="3"/>
        <v>6</v>
      </c>
      <c r="G41" s="9">
        <f t="shared" ref="G41:G44" si="7">E41*100/149</f>
        <v>5.3691275167785237</v>
      </c>
      <c r="H41">
        <v>2</v>
      </c>
      <c r="I41">
        <v>0</v>
      </c>
      <c r="J41">
        <v>1</v>
      </c>
      <c r="K41">
        <v>2</v>
      </c>
      <c r="L41" s="5">
        <v>3</v>
      </c>
    </row>
    <row r="42" spans="1:12" ht="15.75" x14ac:dyDescent="0.25">
      <c r="A42" s="10"/>
      <c r="B42" s="10"/>
      <c r="C42" s="1" t="s">
        <v>44</v>
      </c>
      <c r="D42" s="4">
        <v>0.5</v>
      </c>
      <c r="E42" s="8">
        <f>H42+I42+J42+K42</f>
        <v>0</v>
      </c>
      <c r="F42" s="8">
        <f t="shared" si="3"/>
        <v>0</v>
      </c>
      <c r="G42" s="9">
        <f t="shared" si="7"/>
        <v>0</v>
      </c>
      <c r="H42">
        <v>0</v>
      </c>
      <c r="I42">
        <v>0</v>
      </c>
      <c r="J42">
        <v>0</v>
      </c>
      <c r="K42">
        <v>0</v>
      </c>
      <c r="L42" s="5"/>
    </row>
    <row r="43" spans="1:12" ht="15.75" x14ac:dyDescent="0.25">
      <c r="A43" s="10"/>
      <c r="B43" s="10"/>
      <c r="C43" s="1" t="s">
        <v>45</v>
      </c>
      <c r="D43" s="4">
        <v>0.25</v>
      </c>
      <c r="E43" s="8">
        <f>H43+I43+J43+K43</f>
        <v>0</v>
      </c>
      <c r="F43" s="8">
        <f t="shared" si="3"/>
        <v>0</v>
      </c>
      <c r="G43" s="9">
        <f t="shared" si="7"/>
        <v>0</v>
      </c>
      <c r="H43">
        <v>0</v>
      </c>
      <c r="I43">
        <v>0</v>
      </c>
      <c r="J43">
        <v>0</v>
      </c>
      <c r="K43">
        <v>0</v>
      </c>
      <c r="L43" s="5"/>
    </row>
    <row r="44" spans="1:12" ht="15.75" x14ac:dyDescent="0.25">
      <c r="A44" s="10"/>
      <c r="B44" s="10"/>
      <c r="C44" s="1" t="s">
        <v>46</v>
      </c>
      <c r="D44" s="4">
        <v>0</v>
      </c>
      <c r="E44" s="8">
        <f>H44+I44+J44+K44</f>
        <v>0</v>
      </c>
      <c r="F44" s="8">
        <f t="shared" si="3"/>
        <v>0</v>
      </c>
      <c r="G44" s="9">
        <f t="shared" si="7"/>
        <v>0</v>
      </c>
      <c r="H44">
        <v>0</v>
      </c>
      <c r="I44">
        <v>0</v>
      </c>
      <c r="J44">
        <v>0</v>
      </c>
      <c r="K44">
        <v>0</v>
      </c>
      <c r="L44" s="5"/>
    </row>
    <row r="45" spans="1:12" ht="15.75" x14ac:dyDescent="0.25">
      <c r="A45" s="10">
        <v>9</v>
      </c>
      <c r="B45" s="10" t="s">
        <v>47</v>
      </c>
      <c r="C45" s="1" t="s">
        <v>48</v>
      </c>
      <c r="D45" s="4">
        <v>1</v>
      </c>
      <c r="E45" s="8">
        <v>123</v>
      </c>
      <c r="F45" s="8">
        <f t="shared" si="3"/>
        <v>123</v>
      </c>
      <c r="G45" s="9">
        <f>E45*100/152</f>
        <v>80.921052631578945</v>
      </c>
      <c r="H45">
        <v>5</v>
      </c>
      <c r="I45">
        <v>8</v>
      </c>
      <c r="J45">
        <v>8</v>
      </c>
      <c r="K45">
        <v>7</v>
      </c>
      <c r="L45" s="5">
        <v>95</v>
      </c>
    </row>
    <row r="46" spans="1:12" ht="15.75" x14ac:dyDescent="0.25">
      <c r="A46" s="10"/>
      <c r="B46" s="10"/>
      <c r="C46" s="1" t="s">
        <v>49</v>
      </c>
      <c r="D46" s="4">
        <v>0.75</v>
      </c>
      <c r="E46" s="8">
        <v>14</v>
      </c>
      <c r="F46" s="8">
        <f t="shared" si="3"/>
        <v>10.5</v>
      </c>
      <c r="G46" s="9">
        <f t="shared" ref="G46:G49" si="8">E46*100/152</f>
        <v>9.2105263157894743</v>
      </c>
      <c r="H46">
        <v>1</v>
      </c>
      <c r="I46">
        <v>1</v>
      </c>
      <c r="J46">
        <v>1</v>
      </c>
      <c r="K46">
        <v>0</v>
      </c>
      <c r="L46" s="5">
        <v>11</v>
      </c>
    </row>
    <row r="47" spans="1:12" ht="15.75" x14ac:dyDescent="0.25">
      <c r="A47" s="10"/>
      <c r="B47" s="10"/>
      <c r="C47" s="1" t="s">
        <v>50</v>
      </c>
      <c r="D47" s="4">
        <v>0.5</v>
      </c>
      <c r="E47" s="8">
        <v>4</v>
      </c>
      <c r="F47" s="8">
        <f t="shared" si="3"/>
        <v>2</v>
      </c>
      <c r="G47" s="9">
        <f t="shared" si="8"/>
        <v>2.6315789473684212</v>
      </c>
      <c r="H47">
        <v>1</v>
      </c>
      <c r="I47">
        <v>1</v>
      </c>
      <c r="J47">
        <v>0</v>
      </c>
      <c r="K47">
        <v>0</v>
      </c>
      <c r="L47" s="5">
        <v>2</v>
      </c>
    </row>
    <row r="48" spans="1:12" ht="15.75" x14ac:dyDescent="0.25">
      <c r="A48" s="10"/>
      <c r="B48" s="10"/>
      <c r="C48" s="1" t="s">
        <v>51</v>
      </c>
      <c r="D48" s="4">
        <v>0.25</v>
      </c>
      <c r="E48" s="8">
        <v>10</v>
      </c>
      <c r="F48" s="8">
        <f t="shared" si="3"/>
        <v>2.5</v>
      </c>
      <c r="G48" s="9">
        <f t="shared" si="8"/>
        <v>6.5789473684210522</v>
      </c>
      <c r="H48">
        <v>0</v>
      </c>
      <c r="I48">
        <v>0</v>
      </c>
      <c r="J48">
        <v>0</v>
      </c>
      <c r="K48">
        <v>2</v>
      </c>
      <c r="L48" s="5">
        <v>8</v>
      </c>
    </row>
    <row r="49" spans="1:12" ht="15.75" x14ac:dyDescent="0.25">
      <c r="A49" s="10"/>
      <c r="B49" s="10"/>
      <c r="C49" s="1" t="s">
        <v>52</v>
      </c>
      <c r="D49" s="4">
        <v>0</v>
      </c>
      <c r="E49" s="8">
        <v>1</v>
      </c>
      <c r="F49" s="8">
        <f t="shared" si="3"/>
        <v>0</v>
      </c>
      <c r="G49" s="9">
        <f t="shared" si="8"/>
        <v>0.65789473684210531</v>
      </c>
      <c r="H49">
        <v>0</v>
      </c>
      <c r="I49">
        <v>0</v>
      </c>
      <c r="J49">
        <v>0</v>
      </c>
      <c r="K49">
        <v>0</v>
      </c>
      <c r="L49" s="5">
        <v>1</v>
      </c>
    </row>
    <row r="50" spans="1:12" ht="15.75" x14ac:dyDescent="0.25">
      <c r="A50" s="10">
        <v>10</v>
      </c>
      <c r="B50" s="10" t="s">
        <v>53</v>
      </c>
      <c r="C50" s="1" t="s">
        <v>54</v>
      </c>
      <c r="D50" s="4">
        <v>1</v>
      </c>
      <c r="E50" s="8">
        <v>111</v>
      </c>
      <c r="F50" s="8">
        <f t="shared" si="3"/>
        <v>111</v>
      </c>
      <c r="G50" s="9">
        <f>E50*100/151</f>
        <v>73.509933774834437</v>
      </c>
      <c r="H50">
        <v>2</v>
      </c>
      <c r="I50">
        <v>4</v>
      </c>
      <c r="J50">
        <v>5</v>
      </c>
      <c r="K50">
        <v>5</v>
      </c>
      <c r="L50" s="5">
        <v>95</v>
      </c>
    </row>
    <row r="51" spans="1:12" ht="15.75" x14ac:dyDescent="0.25">
      <c r="A51" s="10"/>
      <c r="B51" s="10"/>
      <c r="C51" s="1" t="s">
        <v>55</v>
      </c>
      <c r="D51" s="4">
        <v>0.75</v>
      </c>
      <c r="E51" s="8">
        <v>17</v>
      </c>
      <c r="F51" s="8">
        <f t="shared" si="3"/>
        <v>12.75</v>
      </c>
      <c r="G51" s="9">
        <f t="shared" ref="G51:G54" si="9">E51*100/151</f>
        <v>11.258278145695364</v>
      </c>
      <c r="H51">
        <v>3</v>
      </c>
      <c r="I51">
        <v>1</v>
      </c>
      <c r="J51">
        <v>3</v>
      </c>
      <c r="K51">
        <v>2</v>
      </c>
      <c r="L51" s="5">
        <v>8</v>
      </c>
    </row>
    <row r="52" spans="1:12" ht="15.75" x14ac:dyDescent="0.25">
      <c r="A52" s="10"/>
      <c r="B52" s="10"/>
      <c r="C52" s="1" t="s">
        <v>56</v>
      </c>
      <c r="D52" s="4">
        <v>0.5</v>
      </c>
      <c r="E52" s="8">
        <v>14</v>
      </c>
      <c r="F52" s="8">
        <f t="shared" si="3"/>
        <v>7</v>
      </c>
      <c r="G52" s="9">
        <f t="shared" si="9"/>
        <v>9.2715231788079464</v>
      </c>
      <c r="H52">
        <v>2</v>
      </c>
      <c r="I52">
        <v>1</v>
      </c>
      <c r="J52">
        <v>0</v>
      </c>
      <c r="K52">
        <v>1</v>
      </c>
      <c r="L52" s="5">
        <v>10</v>
      </c>
    </row>
    <row r="53" spans="1:12" ht="15.75" x14ac:dyDescent="0.25">
      <c r="A53" s="10"/>
      <c r="B53" s="10"/>
      <c r="C53" s="1" t="s">
        <v>57</v>
      </c>
      <c r="D53" s="4">
        <v>0.25</v>
      </c>
      <c r="E53" s="8">
        <v>3</v>
      </c>
      <c r="F53" s="8">
        <f t="shared" si="3"/>
        <v>0.75</v>
      </c>
      <c r="G53" s="9">
        <f t="shared" si="9"/>
        <v>1.9867549668874172</v>
      </c>
      <c r="H53">
        <v>0</v>
      </c>
      <c r="I53">
        <v>0</v>
      </c>
      <c r="J53">
        <v>0</v>
      </c>
      <c r="K53">
        <v>0</v>
      </c>
      <c r="L53" s="5">
        <v>3</v>
      </c>
    </row>
    <row r="54" spans="1:12" ht="15.75" x14ac:dyDescent="0.25">
      <c r="A54" s="10"/>
      <c r="B54" s="10"/>
      <c r="C54" s="1" t="s">
        <v>58</v>
      </c>
      <c r="D54" s="4">
        <v>0</v>
      </c>
      <c r="E54" s="8">
        <v>6</v>
      </c>
      <c r="F54" s="8">
        <f t="shared" si="3"/>
        <v>0</v>
      </c>
      <c r="G54" s="9">
        <f t="shared" si="9"/>
        <v>3.9735099337748343</v>
      </c>
      <c r="H54">
        <v>1</v>
      </c>
      <c r="I54">
        <v>0</v>
      </c>
      <c r="J54">
        <v>2</v>
      </c>
      <c r="K54">
        <v>2</v>
      </c>
      <c r="L54" s="5">
        <v>1</v>
      </c>
    </row>
    <row r="55" spans="1:12" ht="15.75" x14ac:dyDescent="0.25">
      <c r="A55" s="10">
        <v>11</v>
      </c>
      <c r="B55" s="10" t="s">
        <v>59</v>
      </c>
      <c r="C55" s="1" t="s">
        <v>60</v>
      </c>
      <c r="D55" s="4">
        <v>1</v>
      </c>
      <c r="E55" s="8">
        <v>148</v>
      </c>
      <c r="F55" s="8">
        <f t="shared" si="3"/>
        <v>148</v>
      </c>
      <c r="G55" s="9">
        <f>E55*100/151</f>
        <v>98.013245033112582</v>
      </c>
      <c r="H55">
        <v>6</v>
      </c>
      <c r="I55">
        <v>8</v>
      </c>
      <c r="J55">
        <v>9</v>
      </c>
      <c r="K55">
        <v>9</v>
      </c>
      <c r="L55" s="5">
        <v>116</v>
      </c>
    </row>
    <row r="56" spans="1:12" ht="63" x14ac:dyDescent="0.25">
      <c r="A56" s="10"/>
      <c r="B56" s="10"/>
      <c r="C56" s="1" t="s">
        <v>74</v>
      </c>
      <c r="D56" s="4">
        <v>0.75</v>
      </c>
      <c r="E56" s="8">
        <v>2</v>
      </c>
      <c r="F56" s="8">
        <f t="shared" si="3"/>
        <v>1.5</v>
      </c>
      <c r="G56" s="9">
        <f t="shared" ref="G56:G59" si="10">E56*100/151</f>
        <v>1.3245033112582782</v>
      </c>
      <c r="H56">
        <v>0</v>
      </c>
      <c r="I56">
        <v>0</v>
      </c>
      <c r="J56">
        <v>1</v>
      </c>
      <c r="K56">
        <v>0</v>
      </c>
      <c r="L56" s="5">
        <v>1</v>
      </c>
    </row>
    <row r="57" spans="1:12" ht="78.75" x14ac:dyDescent="0.25">
      <c r="A57" s="10"/>
      <c r="B57" s="10"/>
      <c r="C57" s="1" t="s">
        <v>75</v>
      </c>
      <c r="D57" s="4">
        <v>0.5</v>
      </c>
      <c r="E57" s="8">
        <f>H57+I57+J57+K57</f>
        <v>1</v>
      </c>
      <c r="F57" s="8">
        <f t="shared" si="3"/>
        <v>0.5</v>
      </c>
      <c r="G57" s="9">
        <f t="shared" si="10"/>
        <v>0.66225165562913912</v>
      </c>
      <c r="H57">
        <v>1</v>
      </c>
      <c r="I57">
        <v>0</v>
      </c>
      <c r="J57">
        <v>0</v>
      </c>
      <c r="K57">
        <v>0</v>
      </c>
      <c r="L57" s="5"/>
    </row>
    <row r="58" spans="1:12" ht="63" x14ac:dyDescent="0.25">
      <c r="A58" s="10"/>
      <c r="B58" s="10"/>
      <c r="C58" s="1" t="s">
        <v>61</v>
      </c>
      <c r="D58" s="4">
        <v>0.25</v>
      </c>
      <c r="E58" s="8">
        <f>H58+I58+J58+K58</f>
        <v>0</v>
      </c>
      <c r="F58" s="8">
        <f t="shared" si="3"/>
        <v>0</v>
      </c>
      <c r="G58" s="9">
        <f t="shared" si="10"/>
        <v>0</v>
      </c>
      <c r="H58">
        <v>0</v>
      </c>
      <c r="I58">
        <v>0</v>
      </c>
      <c r="J58">
        <v>0</v>
      </c>
      <c r="K58">
        <v>0</v>
      </c>
      <c r="L58" s="5"/>
    </row>
    <row r="59" spans="1:12" ht="78.75" x14ac:dyDescent="0.25">
      <c r="A59" s="10"/>
      <c r="B59" s="10"/>
      <c r="C59" s="1" t="s">
        <v>62</v>
      </c>
      <c r="D59" s="4">
        <v>0</v>
      </c>
      <c r="E59" s="8">
        <f>H59+I59+J59+K59</f>
        <v>0</v>
      </c>
      <c r="F59" s="8">
        <f t="shared" si="3"/>
        <v>0</v>
      </c>
      <c r="G59" s="9">
        <f t="shared" si="10"/>
        <v>0</v>
      </c>
      <c r="H59">
        <v>0</v>
      </c>
      <c r="I59">
        <v>0</v>
      </c>
      <c r="J59">
        <v>0</v>
      </c>
      <c r="K59">
        <v>0</v>
      </c>
      <c r="L59" s="5"/>
    </row>
    <row r="61" spans="1:12" x14ac:dyDescent="0.25">
      <c r="A61" s="19" t="s">
        <v>71</v>
      </c>
      <c r="B61" s="19"/>
      <c r="C61" s="19"/>
      <c r="D61" s="19"/>
    </row>
    <row r="62" spans="1:12" x14ac:dyDescent="0.25">
      <c r="A62" s="14" t="s">
        <v>72</v>
      </c>
      <c r="B62" s="14"/>
      <c r="C62" s="14"/>
      <c r="D62" s="14"/>
      <c r="E62" s="14"/>
      <c r="F62" s="14"/>
      <c r="G62" s="14"/>
    </row>
    <row r="63" spans="1:12" ht="30" customHeight="1" x14ac:dyDescent="0.25">
      <c r="A63" s="14" t="s">
        <v>73</v>
      </c>
      <c r="B63" s="14"/>
      <c r="C63" s="14"/>
      <c r="D63" s="14"/>
      <c r="E63" s="14"/>
      <c r="F63" s="14"/>
      <c r="G63" s="14"/>
    </row>
  </sheetData>
  <mergeCells count="35">
    <mergeCell ref="E1:F1"/>
    <mergeCell ref="A63:G63"/>
    <mergeCell ref="G6:G7"/>
    <mergeCell ref="A2:F2"/>
    <mergeCell ref="A4:F4"/>
    <mergeCell ref="A61:D61"/>
    <mergeCell ref="A62:G62"/>
    <mergeCell ref="E6:E7"/>
    <mergeCell ref="F6:F7"/>
    <mergeCell ref="D6:D7"/>
    <mergeCell ref="A8:A9"/>
    <mergeCell ref="B8:B9"/>
    <mergeCell ref="C6:C7"/>
    <mergeCell ref="A15:A21"/>
    <mergeCell ref="B15:B21"/>
    <mergeCell ref="A10:A14"/>
    <mergeCell ref="B10:B14"/>
    <mergeCell ref="A6:A7"/>
    <mergeCell ref="B6:B7"/>
    <mergeCell ref="A22:A24"/>
    <mergeCell ref="B22:B24"/>
    <mergeCell ref="A25:A29"/>
    <mergeCell ref="B25:B29"/>
    <mergeCell ref="A30:A34"/>
    <mergeCell ref="B30:B34"/>
    <mergeCell ref="A50:A54"/>
    <mergeCell ref="B50:B54"/>
    <mergeCell ref="A55:A59"/>
    <mergeCell ref="B55:B59"/>
    <mergeCell ref="A35:A39"/>
    <mergeCell ref="B35:B39"/>
    <mergeCell ref="A40:A44"/>
    <mergeCell ref="B40:B44"/>
    <mergeCell ref="A45:A49"/>
    <mergeCell ref="B45:B49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Внешние данные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2016-12-29T08:59:15Z</cp:lastPrinted>
  <dcterms:created xsi:type="dcterms:W3CDTF">2016-03-16T10:40:27Z</dcterms:created>
  <dcterms:modified xsi:type="dcterms:W3CDTF">2016-12-29T09:00:20Z</dcterms:modified>
</cp:coreProperties>
</file>