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7\"/>
    </mc:Choice>
  </mc:AlternateContent>
  <bookViews>
    <workbookView xWindow="0" yWindow="0" windowWidth="24000" windowHeight="9990"/>
  </bookViews>
  <sheets>
    <sheet name="2 кв.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6" i="1" l="1"/>
  <c r="G57" i="1"/>
  <c r="G58" i="1"/>
  <c r="G59" i="1"/>
  <c r="G55" i="1"/>
  <c r="G51" i="1"/>
  <c r="G52" i="1"/>
  <c r="G53" i="1"/>
  <c r="G54" i="1"/>
  <c r="G50" i="1"/>
  <c r="G46" i="1"/>
  <c r="G47" i="1"/>
  <c r="G48" i="1"/>
  <c r="G49" i="1"/>
  <c r="G45" i="1"/>
  <c r="G41" i="1"/>
  <c r="G42" i="1"/>
  <c r="G43" i="1"/>
  <c r="G44" i="1"/>
  <c r="G40" i="1"/>
  <c r="G35" i="1"/>
  <c r="G36" i="1"/>
  <c r="G37" i="1"/>
  <c r="G38" i="1"/>
  <c r="G39" i="1"/>
  <c r="G31" i="1"/>
  <c r="G32" i="1"/>
  <c r="G33" i="1"/>
  <c r="G34" i="1"/>
  <c r="G30" i="1"/>
  <c r="G26" i="1"/>
  <c r="G27" i="1"/>
  <c r="G28" i="1"/>
  <c r="G29" i="1"/>
  <c r="G25" i="1"/>
  <c r="G24" i="1"/>
  <c r="G23" i="1"/>
  <c r="G22" i="1"/>
  <c r="G16" i="1"/>
  <c r="G17" i="1"/>
  <c r="G18" i="1"/>
  <c r="G19" i="1"/>
  <c r="G20" i="1"/>
  <c r="G21" i="1"/>
  <c r="G15" i="1"/>
  <c r="G11" i="1"/>
  <c r="G12" i="1"/>
  <c r="G13" i="1"/>
  <c r="G14" i="1"/>
  <c r="G10" i="1"/>
  <c r="G9" i="1"/>
  <c r="G8" i="1"/>
  <c r="E9" i="1" l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8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8" i="1"/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</calcChain>
</file>

<file path=xl/sharedStrings.xml><?xml version="1.0" encoding="utf-8"?>
<sst xmlns="http://schemas.openxmlformats.org/spreadsheetml/2006/main" count="76" uniqueCount="76">
  <si>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</si>
  <si>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</si>
  <si>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</si>
  <si>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</si>
  <si>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</si>
  <si>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</si>
  <si>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</si>
  <si>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</si>
  <si>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</si>
  <si>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</si>
  <si>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</si>
  <si>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</si>
  <si>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</si>
  <si>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</si>
  <si>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</si>
  <si>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</si>
  <si>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</si>
  <si>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</si>
  <si>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</si>
  <si>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</si>
  <si>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</si>
  <si>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</si>
  <si>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</si>
  <si>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</si>
  <si>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</si>
  <si>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</si>
  <si>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</si>
  <si>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</si>
  <si>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</si>
  <si>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</si>
  <si>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</si>
  <si>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</si>
  <si>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</si>
  <si>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</si>
  <si>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</si>
  <si>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</si>
  <si>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</si>
  <si>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</si>
  <si>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</si>
  <si>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</si>
  <si>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</si>
  <si>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</si>
  <si>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</si>
  <si>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</si>
  <si>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</si>
  <si>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</si>
  <si>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</si>
  <si>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</si>
  <si>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</si>
  <si>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</si>
  <si>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</si>
  <si>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</si>
  <si>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</si>
  <si>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</si>
  <si>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</si>
  <si>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</si>
  <si>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</si>
  <si>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</si>
  <si>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</si>
  <si>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</si>
  <si>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</si>
  <si>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</si>
  <si>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</si>
  <si>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кол-во</t>
  </si>
  <si>
    <t>Подсчет баллов</t>
  </si>
  <si>
    <t>Приложение к письму
от_________ № ______</t>
  </si>
  <si>
    <t>%</t>
  </si>
  <si>
    <t>* Анкеты обработаны сканером при помощи программных средств.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</si>
  <si>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</si>
  <si>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</si>
  <si>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II кв. 2017 года*</t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</si>
  <si>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</si>
  <si>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</si>
  <si>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11.4.     Да, приходилось очень часто заключать дополнительные договоры ДМС на проведение конкретных процедур**</t>
  </si>
  <si>
    <t>11.5.    Да, приходилось очень часто через кассу без заключения дополнительных договоров ДМС на проведение конкретных процедур***</t>
  </si>
  <si>
    <t>Опрошено -144 пациентов.
Подсчет баллов произведен при наличии ответа в анкете.
Удовлетворено оказанной медицинской помощью – 91,7 % респондентов.
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(58%).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</si>
</sst>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topLeftCell="A58" zoomScale="145" zoomScaleNormal="145" workbookViewId="0">
      <selection activeCell="O4" sqref="O4"/>
    </sheetView>
  </sheetViews>
  <sheetFormatPr defaultRowHeight="15" x14ac:dyDescent="0.25"/>
  <cols>
    <col min="1" max="1" width="4.140625" style="1" bestFit="1" customWidth="1"/>
    <col min="2" max="2" width="33.140625" style="1" bestFit="1" customWidth="1"/>
    <col min="3" max="3" width="36.140625" style="1" customWidth="1"/>
    <col min="4" max="4" width="17.28515625" style="7" bestFit="1" customWidth="1"/>
    <col min="5" max="5" width="10.85546875" style="7" customWidth="1"/>
    <col min="6" max="6" width="11.7109375" style="1" customWidth="1"/>
    <col min="7" max="8" width="9.140625" style="1"/>
    <col min="9" max="14" width="0" style="1" hidden="1" customWidth="1"/>
    <col min="15" max="16384" width="9.140625" style="1"/>
  </cols>
  <sheetData>
    <row r="1" spans="1:14" ht="43.5" customHeight="1" x14ac:dyDescent="0.25">
      <c r="A1" s="16"/>
      <c r="B1" s="16"/>
      <c r="C1" s="16"/>
      <c r="D1" s="17"/>
      <c r="E1" s="18" t="s">
        <v>65</v>
      </c>
      <c r="F1" s="18"/>
      <c r="G1" s="18"/>
      <c r="H1" s="18"/>
      <c r="I1" s="18"/>
      <c r="J1" s="18"/>
      <c r="K1" s="18"/>
    </row>
    <row r="2" spans="1:14" ht="80.25" customHeight="1" x14ac:dyDescent="0.3">
      <c r="A2" s="19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ht="18.7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4" ht="117.75" customHeight="1" x14ac:dyDescent="0.3">
      <c r="A4" s="21" t="s">
        <v>75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4" ht="15.75" customHeight="1" x14ac:dyDescent="0.25">
      <c r="A6" s="14" t="s">
        <v>62</v>
      </c>
      <c r="B6" s="13" t="s">
        <v>0</v>
      </c>
      <c r="C6" s="13" t="s">
        <v>1</v>
      </c>
      <c r="D6" s="12" t="s">
        <v>61</v>
      </c>
      <c r="E6" s="9" t="s">
        <v>63</v>
      </c>
      <c r="F6" s="11" t="s">
        <v>64</v>
      </c>
      <c r="G6" s="12" t="s">
        <v>66</v>
      </c>
    </row>
    <row r="7" spans="1:14" ht="15.75" customHeight="1" x14ac:dyDescent="0.25">
      <c r="A7" s="15"/>
      <c r="B7" s="13"/>
      <c r="C7" s="13"/>
      <c r="D7" s="12"/>
      <c r="E7" s="10"/>
      <c r="F7" s="11"/>
      <c r="G7" s="12"/>
      <c r="I7" s="1">
        <v>28</v>
      </c>
      <c r="J7" s="1">
        <v>27</v>
      </c>
      <c r="K7" s="1">
        <v>33</v>
      </c>
      <c r="L7" s="1">
        <v>18</v>
      </c>
      <c r="M7" s="8">
        <v>26</v>
      </c>
      <c r="N7" s="8">
        <v>12</v>
      </c>
    </row>
    <row r="8" spans="1:14" ht="15.75" x14ac:dyDescent="0.25">
      <c r="A8" s="13">
        <v>1</v>
      </c>
      <c r="B8" s="13" t="s">
        <v>2</v>
      </c>
      <c r="C8" s="2" t="s">
        <v>3</v>
      </c>
      <c r="D8" s="3"/>
      <c r="E8" s="4">
        <f>SUM(I8:N8)</f>
        <v>51</v>
      </c>
      <c r="F8" s="4">
        <f>E8</f>
        <v>51</v>
      </c>
      <c r="G8" s="26">
        <f>E8*100/137</f>
        <v>37.226277372262771</v>
      </c>
      <c r="I8" s="4">
        <v>9</v>
      </c>
      <c r="J8" s="4">
        <v>11</v>
      </c>
      <c r="K8" s="4">
        <v>15</v>
      </c>
      <c r="L8" s="4">
        <v>12</v>
      </c>
      <c r="M8" s="4">
        <v>1</v>
      </c>
      <c r="N8" s="4">
        <v>3</v>
      </c>
    </row>
    <row r="9" spans="1:14" ht="15.75" x14ac:dyDescent="0.25">
      <c r="A9" s="13"/>
      <c r="B9" s="13"/>
      <c r="C9" s="2" t="s">
        <v>4</v>
      </c>
      <c r="D9" s="3"/>
      <c r="E9" s="4">
        <f t="shared" ref="E9:E59" si="0">SUM(I9:N9)</f>
        <v>86</v>
      </c>
      <c r="F9" s="4">
        <f t="shared" ref="F9:F24" si="1">E9</f>
        <v>86</v>
      </c>
      <c r="G9" s="26">
        <f>E9*100/137</f>
        <v>62.773722627737229</v>
      </c>
      <c r="I9" s="4">
        <v>12</v>
      </c>
      <c r="J9" s="4">
        <v>15</v>
      </c>
      <c r="K9" s="4">
        <v>17</v>
      </c>
      <c r="L9" s="4">
        <v>7</v>
      </c>
      <c r="M9" s="4">
        <v>25</v>
      </c>
      <c r="N9" s="4">
        <v>10</v>
      </c>
    </row>
    <row r="10" spans="1:14" ht="15.75" x14ac:dyDescent="0.25">
      <c r="A10" s="13">
        <v>2</v>
      </c>
      <c r="B10" s="13" t="s">
        <v>5</v>
      </c>
      <c r="C10" s="2" t="s">
        <v>6</v>
      </c>
      <c r="D10" s="3"/>
      <c r="E10" s="4">
        <f t="shared" si="0"/>
        <v>12</v>
      </c>
      <c r="F10" s="4">
        <f t="shared" si="1"/>
        <v>12</v>
      </c>
      <c r="G10" s="26">
        <f>E10*100/144</f>
        <v>8.3333333333333339</v>
      </c>
      <c r="I10" s="4">
        <v>0</v>
      </c>
      <c r="J10" s="4">
        <v>0</v>
      </c>
      <c r="K10" s="4">
        <v>1</v>
      </c>
      <c r="L10" s="4">
        <v>8</v>
      </c>
      <c r="M10" s="4">
        <v>0</v>
      </c>
      <c r="N10" s="4">
        <v>3</v>
      </c>
    </row>
    <row r="11" spans="1:14" ht="15.75" x14ac:dyDescent="0.25">
      <c r="A11" s="13"/>
      <c r="B11" s="13"/>
      <c r="C11" s="2" t="s">
        <v>7</v>
      </c>
      <c r="D11" s="3"/>
      <c r="E11" s="4">
        <f t="shared" si="0"/>
        <v>9</v>
      </c>
      <c r="F11" s="4">
        <f t="shared" si="1"/>
        <v>9</v>
      </c>
      <c r="G11" s="26">
        <f t="shared" ref="G11:G14" si="2">E11*100/144</f>
        <v>6.25</v>
      </c>
      <c r="I11" s="4">
        <v>2</v>
      </c>
      <c r="J11" s="4">
        <v>1</v>
      </c>
      <c r="K11" s="4">
        <v>3</v>
      </c>
      <c r="L11" s="4">
        <v>2</v>
      </c>
      <c r="M11" s="4">
        <v>0</v>
      </c>
      <c r="N11" s="4">
        <v>1</v>
      </c>
    </row>
    <row r="12" spans="1:14" ht="15.75" x14ac:dyDescent="0.25">
      <c r="A12" s="13"/>
      <c r="B12" s="13"/>
      <c r="C12" s="2" t="s">
        <v>8</v>
      </c>
      <c r="D12" s="3"/>
      <c r="E12" s="4">
        <f t="shared" si="0"/>
        <v>3</v>
      </c>
      <c r="F12" s="4">
        <f t="shared" si="1"/>
        <v>3</v>
      </c>
      <c r="G12" s="26">
        <f t="shared" si="2"/>
        <v>2.0833333333333335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1</v>
      </c>
    </row>
    <row r="13" spans="1:14" ht="15.75" x14ac:dyDescent="0.25">
      <c r="A13" s="13"/>
      <c r="B13" s="13"/>
      <c r="C13" s="2" t="s">
        <v>9</v>
      </c>
      <c r="D13" s="3"/>
      <c r="E13" s="4">
        <f t="shared" si="0"/>
        <v>20</v>
      </c>
      <c r="F13" s="4">
        <f t="shared" si="1"/>
        <v>20</v>
      </c>
      <c r="G13" s="26">
        <f t="shared" si="2"/>
        <v>13.888888888888889</v>
      </c>
      <c r="I13" s="4">
        <v>4</v>
      </c>
      <c r="J13" s="4">
        <v>5</v>
      </c>
      <c r="K13" s="4">
        <v>6</v>
      </c>
      <c r="L13" s="4">
        <v>2</v>
      </c>
      <c r="M13" s="4">
        <v>2</v>
      </c>
      <c r="N13" s="4">
        <v>1</v>
      </c>
    </row>
    <row r="14" spans="1:14" ht="15.75" x14ac:dyDescent="0.25">
      <c r="A14" s="13"/>
      <c r="B14" s="13"/>
      <c r="C14" s="2" t="s">
        <v>10</v>
      </c>
      <c r="D14" s="3"/>
      <c r="E14" s="4">
        <v>100</v>
      </c>
      <c r="F14" s="4">
        <f t="shared" si="1"/>
        <v>100</v>
      </c>
      <c r="G14" s="26">
        <f t="shared" si="2"/>
        <v>69.444444444444443</v>
      </c>
      <c r="I14" s="4">
        <v>17</v>
      </c>
      <c r="J14" s="4">
        <v>20</v>
      </c>
      <c r="K14" s="4">
        <v>25</v>
      </c>
      <c r="L14" s="4">
        <v>9</v>
      </c>
      <c r="M14" s="4">
        <v>22</v>
      </c>
      <c r="N14" s="4">
        <v>9</v>
      </c>
    </row>
    <row r="15" spans="1:14" ht="15.75" x14ac:dyDescent="0.25">
      <c r="A15" s="13">
        <v>3</v>
      </c>
      <c r="B15" s="13" t="s">
        <v>11</v>
      </c>
      <c r="C15" s="2" t="s">
        <v>12</v>
      </c>
      <c r="D15" s="3"/>
      <c r="E15" s="4">
        <f t="shared" si="0"/>
        <v>22</v>
      </c>
      <c r="F15" s="4">
        <f t="shared" si="1"/>
        <v>22</v>
      </c>
      <c r="G15" s="26">
        <f>E15*100/203</f>
        <v>10.83743842364532</v>
      </c>
      <c r="I15" s="4">
        <v>1</v>
      </c>
      <c r="J15" s="4">
        <v>4</v>
      </c>
      <c r="K15" s="4">
        <v>4</v>
      </c>
      <c r="L15" s="4">
        <v>7</v>
      </c>
      <c r="M15" s="4">
        <v>3</v>
      </c>
      <c r="N15" s="4">
        <v>3</v>
      </c>
    </row>
    <row r="16" spans="1:14" ht="15.75" x14ac:dyDescent="0.25">
      <c r="A16" s="13"/>
      <c r="B16" s="13"/>
      <c r="C16" s="2" t="s">
        <v>13</v>
      </c>
      <c r="D16" s="3"/>
      <c r="E16" s="4">
        <f t="shared" si="0"/>
        <v>97</v>
      </c>
      <c r="F16" s="4">
        <f t="shared" si="1"/>
        <v>97</v>
      </c>
      <c r="G16" s="26">
        <f t="shared" ref="G16:G21" si="3">E16*100/203</f>
        <v>47.783251231527096</v>
      </c>
      <c r="I16" s="4">
        <v>20</v>
      </c>
      <c r="J16" s="4">
        <v>16</v>
      </c>
      <c r="K16" s="4">
        <v>25</v>
      </c>
      <c r="L16" s="4">
        <v>9</v>
      </c>
      <c r="M16" s="4">
        <v>19</v>
      </c>
      <c r="N16" s="4">
        <v>8</v>
      </c>
    </row>
    <row r="17" spans="1:14" ht="15.75" x14ac:dyDescent="0.25">
      <c r="A17" s="13"/>
      <c r="B17" s="13"/>
      <c r="C17" s="2" t="s">
        <v>14</v>
      </c>
      <c r="D17" s="3"/>
      <c r="E17" s="4">
        <f t="shared" si="0"/>
        <v>61</v>
      </c>
      <c r="F17" s="4">
        <f t="shared" si="1"/>
        <v>61</v>
      </c>
      <c r="G17" s="26">
        <f t="shared" si="3"/>
        <v>30.049261083743843</v>
      </c>
      <c r="I17" s="4">
        <v>12</v>
      </c>
      <c r="J17" s="4">
        <v>14</v>
      </c>
      <c r="K17" s="4">
        <v>8</v>
      </c>
      <c r="L17" s="4">
        <v>11</v>
      </c>
      <c r="M17" s="4">
        <v>13</v>
      </c>
      <c r="N17" s="4">
        <v>3</v>
      </c>
    </row>
    <row r="18" spans="1:14" ht="15.75" x14ac:dyDescent="0.25">
      <c r="A18" s="13"/>
      <c r="B18" s="13"/>
      <c r="C18" s="2" t="s">
        <v>15</v>
      </c>
      <c r="D18" s="3"/>
      <c r="E18" s="4">
        <f t="shared" si="0"/>
        <v>8</v>
      </c>
      <c r="F18" s="4">
        <f t="shared" si="1"/>
        <v>8</v>
      </c>
      <c r="G18" s="26">
        <f t="shared" si="3"/>
        <v>3.9408866995073892</v>
      </c>
      <c r="I18" s="4">
        <v>0</v>
      </c>
      <c r="J18" s="4">
        <v>0</v>
      </c>
      <c r="K18" s="4">
        <v>2</v>
      </c>
      <c r="L18" s="4">
        <v>6</v>
      </c>
      <c r="M18" s="4">
        <v>0</v>
      </c>
      <c r="N18" s="4">
        <v>0</v>
      </c>
    </row>
    <row r="19" spans="1:14" ht="15.75" x14ac:dyDescent="0.25">
      <c r="A19" s="13"/>
      <c r="B19" s="13"/>
      <c r="C19" s="2" t="s">
        <v>16</v>
      </c>
      <c r="D19" s="3"/>
      <c r="E19" s="4">
        <f t="shared" si="0"/>
        <v>6</v>
      </c>
      <c r="F19" s="4">
        <f t="shared" si="1"/>
        <v>6</v>
      </c>
      <c r="G19" s="26">
        <f t="shared" si="3"/>
        <v>2.9556650246305418</v>
      </c>
      <c r="I19" s="4">
        <v>1</v>
      </c>
      <c r="J19" s="4">
        <v>0</v>
      </c>
      <c r="K19" s="4">
        <v>0</v>
      </c>
      <c r="L19" s="4">
        <v>2</v>
      </c>
      <c r="M19" s="4">
        <v>3</v>
      </c>
      <c r="N19" s="4">
        <v>0</v>
      </c>
    </row>
    <row r="20" spans="1:14" ht="15.75" x14ac:dyDescent="0.25">
      <c r="A20" s="13"/>
      <c r="B20" s="13"/>
      <c r="C20" s="2" t="s">
        <v>17</v>
      </c>
      <c r="D20" s="3"/>
      <c r="E20" s="4">
        <f t="shared" si="0"/>
        <v>4</v>
      </c>
      <c r="F20" s="4">
        <f t="shared" si="1"/>
        <v>4</v>
      </c>
      <c r="G20" s="26">
        <f t="shared" si="3"/>
        <v>1.9704433497536946</v>
      </c>
      <c r="I20" s="4">
        <v>0</v>
      </c>
      <c r="J20" s="4">
        <v>0</v>
      </c>
      <c r="K20" s="4">
        <v>1</v>
      </c>
      <c r="L20" s="4">
        <v>2</v>
      </c>
      <c r="M20" s="4">
        <v>0</v>
      </c>
      <c r="N20" s="4">
        <v>1</v>
      </c>
    </row>
    <row r="21" spans="1:14" ht="15.75" x14ac:dyDescent="0.25">
      <c r="A21" s="13"/>
      <c r="B21" s="13"/>
      <c r="C21" s="2" t="s">
        <v>18</v>
      </c>
      <c r="D21" s="3"/>
      <c r="E21" s="4">
        <f t="shared" si="0"/>
        <v>5</v>
      </c>
      <c r="F21" s="4">
        <f t="shared" si="1"/>
        <v>5</v>
      </c>
      <c r="G21" s="26">
        <f t="shared" si="3"/>
        <v>2.4630541871921183</v>
      </c>
      <c r="I21" s="4">
        <v>1</v>
      </c>
      <c r="J21" s="4">
        <v>0</v>
      </c>
      <c r="K21" s="4">
        <v>0</v>
      </c>
      <c r="L21" s="4">
        <v>2</v>
      </c>
      <c r="M21" s="4">
        <v>1</v>
      </c>
      <c r="N21" s="4">
        <v>1</v>
      </c>
    </row>
    <row r="22" spans="1:14" ht="15.75" x14ac:dyDescent="0.25">
      <c r="A22" s="13">
        <v>4</v>
      </c>
      <c r="B22" s="13" t="s">
        <v>19</v>
      </c>
      <c r="C22" s="2" t="s">
        <v>20</v>
      </c>
      <c r="D22" s="3"/>
      <c r="E22" s="4">
        <f t="shared" si="0"/>
        <v>11</v>
      </c>
      <c r="F22" s="4">
        <f t="shared" si="1"/>
        <v>11</v>
      </c>
      <c r="G22" s="26">
        <f>11*100/144</f>
        <v>7.6388888888888893</v>
      </c>
      <c r="I22" s="4">
        <v>0</v>
      </c>
      <c r="J22" s="4">
        <v>2</v>
      </c>
      <c r="K22" s="4">
        <v>4</v>
      </c>
      <c r="L22" s="4">
        <v>2</v>
      </c>
      <c r="M22" s="4">
        <v>0</v>
      </c>
      <c r="N22" s="4">
        <v>3</v>
      </c>
    </row>
    <row r="23" spans="1:14" ht="15.75" x14ac:dyDescent="0.25">
      <c r="A23" s="13"/>
      <c r="B23" s="13"/>
      <c r="C23" s="2" t="s">
        <v>21</v>
      </c>
      <c r="D23" s="3"/>
      <c r="E23" s="4">
        <f t="shared" si="0"/>
        <v>91</v>
      </c>
      <c r="F23" s="4">
        <f t="shared" si="1"/>
        <v>91</v>
      </c>
      <c r="G23" s="26">
        <f>91*100/144</f>
        <v>63.194444444444443</v>
      </c>
      <c r="I23" s="4">
        <v>20</v>
      </c>
      <c r="J23" s="4">
        <v>17</v>
      </c>
      <c r="K23" s="4">
        <v>21</v>
      </c>
      <c r="L23" s="4">
        <v>8</v>
      </c>
      <c r="M23" s="4">
        <v>18</v>
      </c>
      <c r="N23" s="4">
        <v>7</v>
      </c>
    </row>
    <row r="24" spans="1:14" ht="15.75" x14ac:dyDescent="0.25">
      <c r="A24" s="13"/>
      <c r="B24" s="13"/>
      <c r="C24" s="2" t="s">
        <v>22</v>
      </c>
      <c r="D24" s="3"/>
      <c r="E24" s="4">
        <f t="shared" si="0"/>
        <v>42</v>
      </c>
      <c r="F24" s="4">
        <f t="shared" si="1"/>
        <v>42</v>
      </c>
      <c r="G24" s="26">
        <f>42*100/144</f>
        <v>29.166666666666668</v>
      </c>
      <c r="I24" s="4">
        <v>5</v>
      </c>
      <c r="J24" s="4">
        <v>5</v>
      </c>
      <c r="K24" s="4">
        <v>9</v>
      </c>
      <c r="L24" s="4">
        <v>11</v>
      </c>
      <c r="M24" s="4">
        <v>9</v>
      </c>
      <c r="N24" s="4">
        <v>3</v>
      </c>
    </row>
    <row r="25" spans="1:14" ht="15.75" x14ac:dyDescent="0.25">
      <c r="A25" s="13">
        <v>5</v>
      </c>
      <c r="B25" s="13" t="s">
        <v>23</v>
      </c>
      <c r="C25" s="2" t="s">
        <v>24</v>
      </c>
      <c r="D25" s="5">
        <v>1</v>
      </c>
      <c r="E25" s="4">
        <f t="shared" si="0"/>
        <v>87</v>
      </c>
      <c r="F25" s="4">
        <f t="shared" ref="F25:F59" si="4">D25*E25</f>
        <v>87</v>
      </c>
      <c r="G25" s="26">
        <f>E25*100/137</f>
        <v>63.503649635036496</v>
      </c>
      <c r="I25" s="4">
        <v>20</v>
      </c>
      <c r="J25" s="4">
        <v>18</v>
      </c>
      <c r="K25" s="4">
        <v>21</v>
      </c>
      <c r="L25" s="4">
        <v>6</v>
      </c>
      <c r="M25" s="4">
        <v>15</v>
      </c>
      <c r="N25" s="4">
        <v>7</v>
      </c>
    </row>
    <row r="26" spans="1:14" ht="15.75" x14ac:dyDescent="0.25">
      <c r="A26" s="13"/>
      <c r="B26" s="13"/>
      <c r="C26" s="2" t="s">
        <v>25</v>
      </c>
      <c r="D26" s="5">
        <v>0.75</v>
      </c>
      <c r="E26" s="4">
        <f t="shared" si="0"/>
        <v>20</v>
      </c>
      <c r="F26" s="4">
        <f t="shared" si="4"/>
        <v>15</v>
      </c>
      <c r="G26" s="26">
        <f t="shared" ref="G26:G29" si="5">E26*100/137</f>
        <v>14.598540145985401</v>
      </c>
      <c r="I26" s="4">
        <v>2</v>
      </c>
      <c r="J26" s="4">
        <v>2</v>
      </c>
      <c r="K26" s="4">
        <v>7</v>
      </c>
      <c r="L26" s="4">
        <v>5</v>
      </c>
      <c r="M26" s="4">
        <v>2</v>
      </c>
      <c r="N26" s="4">
        <v>2</v>
      </c>
    </row>
    <row r="27" spans="1:14" ht="15.75" x14ac:dyDescent="0.25">
      <c r="A27" s="13"/>
      <c r="B27" s="13"/>
      <c r="C27" s="2" t="s">
        <v>26</v>
      </c>
      <c r="D27" s="5">
        <v>0.5</v>
      </c>
      <c r="E27" s="4">
        <f t="shared" si="0"/>
        <v>5</v>
      </c>
      <c r="F27" s="4">
        <f t="shared" si="4"/>
        <v>2.5</v>
      </c>
      <c r="G27" s="26">
        <f t="shared" si="5"/>
        <v>3.6496350364963503</v>
      </c>
      <c r="I27" s="4">
        <v>0</v>
      </c>
      <c r="J27" s="4">
        <v>2</v>
      </c>
      <c r="K27" s="4">
        <v>1</v>
      </c>
      <c r="L27" s="4">
        <v>1</v>
      </c>
      <c r="M27" s="4">
        <v>1</v>
      </c>
      <c r="N27" s="4">
        <v>0</v>
      </c>
    </row>
    <row r="28" spans="1:14" ht="15.75" x14ac:dyDescent="0.25">
      <c r="A28" s="13"/>
      <c r="B28" s="13"/>
      <c r="C28" s="2" t="s">
        <v>27</v>
      </c>
      <c r="D28" s="5">
        <v>0.25</v>
      </c>
      <c r="E28" s="4">
        <f t="shared" si="0"/>
        <v>7</v>
      </c>
      <c r="F28" s="4">
        <f t="shared" si="4"/>
        <v>1.75</v>
      </c>
      <c r="G28" s="26">
        <f t="shared" si="5"/>
        <v>5.1094890510948909</v>
      </c>
      <c r="I28" s="4">
        <v>1</v>
      </c>
      <c r="J28" s="4">
        <v>1</v>
      </c>
      <c r="K28" s="4">
        <v>0</v>
      </c>
      <c r="L28" s="4">
        <v>1</v>
      </c>
      <c r="M28" s="4">
        <v>4</v>
      </c>
      <c r="N28" s="4">
        <v>0</v>
      </c>
    </row>
    <row r="29" spans="1:14" ht="15.75" x14ac:dyDescent="0.25">
      <c r="A29" s="13"/>
      <c r="B29" s="13"/>
      <c r="C29" s="2" t="s">
        <v>28</v>
      </c>
      <c r="D29" s="6">
        <v>0</v>
      </c>
      <c r="E29" s="4">
        <f t="shared" si="0"/>
        <v>18</v>
      </c>
      <c r="F29" s="4">
        <f t="shared" si="4"/>
        <v>0</v>
      </c>
      <c r="G29" s="26">
        <f t="shared" si="5"/>
        <v>13.138686131386862</v>
      </c>
      <c r="I29" s="4">
        <v>2</v>
      </c>
      <c r="J29" s="4">
        <v>3</v>
      </c>
      <c r="K29" s="4">
        <v>5</v>
      </c>
      <c r="L29" s="4">
        <v>2</v>
      </c>
      <c r="M29" s="4">
        <v>5</v>
      </c>
      <c r="N29" s="4">
        <v>1</v>
      </c>
    </row>
    <row r="30" spans="1:14" ht="15.75" x14ac:dyDescent="0.25">
      <c r="A30" s="13">
        <v>6</v>
      </c>
      <c r="B30" s="13" t="s">
        <v>29</v>
      </c>
      <c r="C30" s="2" t="s">
        <v>30</v>
      </c>
      <c r="D30" s="3">
        <v>1</v>
      </c>
      <c r="E30" s="4">
        <f t="shared" si="0"/>
        <v>111</v>
      </c>
      <c r="F30" s="4">
        <f t="shared" si="4"/>
        <v>111</v>
      </c>
      <c r="G30" s="26">
        <f>E30*100/142</f>
        <v>78.16901408450704</v>
      </c>
      <c r="I30" s="4">
        <v>20</v>
      </c>
      <c r="J30" s="4">
        <v>23</v>
      </c>
      <c r="K30" s="4">
        <v>28</v>
      </c>
      <c r="L30" s="4">
        <v>10</v>
      </c>
      <c r="M30" s="4">
        <v>22</v>
      </c>
      <c r="N30" s="4">
        <v>8</v>
      </c>
    </row>
    <row r="31" spans="1:14" ht="15.75" x14ac:dyDescent="0.25">
      <c r="A31" s="13"/>
      <c r="B31" s="13"/>
      <c r="C31" s="2" t="s">
        <v>31</v>
      </c>
      <c r="D31" s="3">
        <v>0.75</v>
      </c>
      <c r="E31" s="4">
        <f t="shared" si="0"/>
        <v>20</v>
      </c>
      <c r="F31" s="4">
        <f t="shared" si="4"/>
        <v>15</v>
      </c>
      <c r="G31" s="26">
        <f t="shared" ref="G31:G39" si="6">E31*100/142</f>
        <v>14.084507042253522</v>
      </c>
      <c r="I31" s="4">
        <v>0</v>
      </c>
      <c r="J31" s="4">
        <v>2</v>
      </c>
      <c r="K31" s="4">
        <v>5</v>
      </c>
      <c r="L31" s="4">
        <v>10</v>
      </c>
      <c r="M31" s="4">
        <v>1</v>
      </c>
      <c r="N31" s="4">
        <v>2</v>
      </c>
    </row>
    <row r="32" spans="1:14" ht="15.75" x14ac:dyDescent="0.25">
      <c r="A32" s="13"/>
      <c r="B32" s="13"/>
      <c r="C32" s="2" t="s">
        <v>32</v>
      </c>
      <c r="D32" s="3">
        <v>0.5</v>
      </c>
      <c r="E32" s="4">
        <f t="shared" si="0"/>
        <v>2</v>
      </c>
      <c r="F32" s="4">
        <f t="shared" si="4"/>
        <v>1</v>
      </c>
      <c r="G32" s="26">
        <f t="shared" si="6"/>
        <v>1.408450704225352</v>
      </c>
      <c r="I32" s="4">
        <v>0</v>
      </c>
      <c r="J32" s="4">
        <v>0</v>
      </c>
      <c r="K32" s="4">
        <v>1</v>
      </c>
      <c r="L32" s="4">
        <v>1</v>
      </c>
      <c r="M32" s="4">
        <v>0</v>
      </c>
      <c r="N32" s="4">
        <v>0</v>
      </c>
    </row>
    <row r="33" spans="1:14" ht="15.75" x14ac:dyDescent="0.25">
      <c r="A33" s="13"/>
      <c r="B33" s="13"/>
      <c r="C33" s="2" t="s">
        <v>33</v>
      </c>
      <c r="D33" s="3">
        <v>0.25</v>
      </c>
      <c r="E33" s="4">
        <f t="shared" si="0"/>
        <v>5</v>
      </c>
      <c r="F33" s="4">
        <f t="shared" si="4"/>
        <v>1.25</v>
      </c>
      <c r="G33" s="26">
        <f t="shared" si="6"/>
        <v>3.5211267605633805</v>
      </c>
      <c r="I33" s="4">
        <v>0</v>
      </c>
      <c r="J33" s="4">
        <v>1</v>
      </c>
      <c r="K33" s="4">
        <v>1</v>
      </c>
      <c r="L33" s="4">
        <v>1</v>
      </c>
      <c r="M33" s="4">
        <v>2</v>
      </c>
      <c r="N33" s="4">
        <v>0</v>
      </c>
    </row>
    <row r="34" spans="1:14" ht="15.75" x14ac:dyDescent="0.25">
      <c r="A34" s="13"/>
      <c r="B34" s="13"/>
      <c r="C34" s="2" t="s">
        <v>34</v>
      </c>
      <c r="D34" s="3">
        <v>0</v>
      </c>
      <c r="E34" s="4">
        <f t="shared" si="0"/>
        <v>4</v>
      </c>
      <c r="F34" s="4">
        <f t="shared" si="4"/>
        <v>0</v>
      </c>
      <c r="G34" s="26">
        <f t="shared" si="6"/>
        <v>2.816901408450704</v>
      </c>
      <c r="I34" s="4">
        <v>1</v>
      </c>
      <c r="J34" s="4">
        <v>0</v>
      </c>
      <c r="K34" s="4">
        <v>1</v>
      </c>
      <c r="L34" s="4">
        <v>2</v>
      </c>
      <c r="M34" s="4">
        <v>0</v>
      </c>
      <c r="N34" s="4">
        <v>0</v>
      </c>
    </row>
    <row r="35" spans="1:14" ht="15.75" x14ac:dyDescent="0.25">
      <c r="A35" s="13">
        <v>7</v>
      </c>
      <c r="B35" s="13" t="s">
        <v>35</v>
      </c>
      <c r="C35" s="2" t="s">
        <v>36</v>
      </c>
      <c r="D35" s="3">
        <v>1</v>
      </c>
      <c r="E35" s="4">
        <f t="shared" si="0"/>
        <v>134</v>
      </c>
      <c r="F35" s="4">
        <f t="shared" si="4"/>
        <v>134</v>
      </c>
      <c r="G35" s="26">
        <f t="shared" si="6"/>
        <v>94.366197183098592</v>
      </c>
      <c r="I35" s="4">
        <v>23</v>
      </c>
      <c r="J35" s="4">
        <v>26</v>
      </c>
      <c r="K35" s="4">
        <v>30</v>
      </c>
      <c r="L35" s="4">
        <v>17</v>
      </c>
      <c r="M35" s="4">
        <v>26</v>
      </c>
      <c r="N35" s="4">
        <v>12</v>
      </c>
    </row>
    <row r="36" spans="1:14" ht="15.75" x14ac:dyDescent="0.25">
      <c r="A36" s="13"/>
      <c r="B36" s="13"/>
      <c r="C36" s="2" t="s">
        <v>37</v>
      </c>
      <c r="D36" s="3">
        <v>0.75</v>
      </c>
      <c r="E36" s="4">
        <f t="shared" si="0"/>
        <v>3</v>
      </c>
      <c r="F36" s="4">
        <f t="shared" si="4"/>
        <v>2.25</v>
      </c>
      <c r="G36" s="26">
        <f t="shared" si="6"/>
        <v>2.112676056338028</v>
      </c>
      <c r="I36" s="4">
        <v>0</v>
      </c>
      <c r="J36" s="4">
        <v>1</v>
      </c>
      <c r="K36" s="4">
        <v>0</v>
      </c>
      <c r="L36" s="4">
        <v>1</v>
      </c>
      <c r="M36" s="4">
        <v>1</v>
      </c>
      <c r="N36" s="4">
        <v>0</v>
      </c>
    </row>
    <row r="37" spans="1:14" ht="15.75" x14ac:dyDescent="0.25">
      <c r="A37" s="13"/>
      <c r="B37" s="13"/>
      <c r="C37" s="2" t="s">
        <v>38</v>
      </c>
      <c r="D37" s="3">
        <v>0.5</v>
      </c>
      <c r="E37" s="4">
        <f t="shared" si="0"/>
        <v>1</v>
      </c>
      <c r="F37" s="4">
        <f t="shared" si="4"/>
        <v>0.5</v>
      </c>
      <c r="G37" s="26">
        <f t="shared" si="6"/>
        <v>0.70422535211267601</v>
      </c>
      <c r="I37" s="4">
        <v>0</v>
      </c>
      <c r="J37" s="4">
        <v>0</v>
      </c>
      <c r="K37" s="4">
        <v>0</v>
      </c>
      <c r="L37" s="4">
        <v>1</v>
      </c>
      <c r="M37" s="4">
        <v>0</v>
      </c>
      <c r="N37" s="4">
        <v>0</v>
      </c>
    </row>
    <row r="38" spans="1:14" ht="15.75" x14ac:dyDescent="0.25">
      <c r="A38" s="13"/>
      <c r="B38" s="13"/>
      <c r="C38" s="2" t="s">
        <v>39</v>
      </c>
      <c r="D38" s="3">
        <v>0.25</v>
      </c>
      <c r="E38" s="4">
        <f t="shared" si="0"/>
        <v>3</v>
      </c>
      <c r="F38" s="4">
        <f t="shared" si="4"/>
        <v>0.75</v>
      </c>
      <c r="G38" s="26">
        <f t="shared" si="6"/>
        <v>2.112676056338028</v>
      </c>
      <c r="I38" s="4">
        <v>0</v>
      </c>
      <c r="J38" s="4">
        <v>0</v>
      </c>
      <c r="K38" s="4">
        <v>2</v>
      </c>
      <c r="L38" s="4">
        <v>0</v>
      </c>
      <c r="M38" s="4">
        <v>1</v>
      </c>
      <c r="N38" s="4">
        <v>0</v>
      </c>
    </row>
    <row r="39" spans="1:14" ht="15.75" x14ac:dyDescent="0.25">
      <c r="A39" s="13"/>
      <c r="B39" s="13"/>
      <c r="C39" s="2" t="s">
        <v>40</v>
      </c>
      <c r="D39" s="3">
        <v>0</v>
      </c>
      <c r="E39" s="4">
        <f t="shared" si="0"/>
        <v>1</v>
      </c>
      <c r="F39" s="4">
        <f t="shared" si="4"/>
        <v>0</v>
      </c>
      <c r="G39" s="26">
        <f t="shared" si="6"/>
        <v>0.70422535211267601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</row>
    <row r="40" spans="1:14" ht="15.75" x14ac:dyDescent="0.25">
      <c r="A40" s="13">
        <v>8</v>
      </c>
      <c r="B40" s="13" t="s">
        <v>41</v>
      </c>
      <c r="C40" s="2" t="s">
        <v>42</v>
      </c>
      <c r="D40" s="3">
        <v>1</v>
      </c>
      <c r="E40" s="4">
        <v>124</v>
      </c>
      <c r="F40" s="4">
        <f t="shared" si="4"/>
        <v>124</v>
      </c>
      <c r="G40" s="26">
        <f>E40*100/144</f>
        <v>86.111111111111114</v>
      </c>
      <c r="I40" s="4">
        <v>25</v>
      </c>
      <c r="J40" s="4">
        <v>23</v>
      </c>
      <c r="K40" s="4">
        <v>30</v>
      </c>
      <c r="L40" s="4">
        <v>15</v>
      </c>
      <c r="M40" s="4">
        <v>26</v>
      </c>
      <c r="N40" s="4">
        <v>7</v>
      </c>
    </row>
    <row r="41" spans="1:14" ht="15.75" x14ac:dyDescent="0.25">
      <c r="A41" s="13"/>
      <c r="B41" s="13"/>
      <c r="C41" s="2" t="s">
        <v>43</v>
      </c>
      <c r="D41" s="3">
        <v>0.75</v>
      </c>
      <c r="E41" s="4">
        <f t="shared" si="0"/>
        <v>14</v>
      </c>
      <c r="F41" s="4">
        <f t="shared" si="4"/>
        <v>10.5</v>
      </c>
      <c r="G41" s="26">
        <f t="shared" ref="G41:G44" si="7">E41*100/144</f>
        <v>9.7222222222222214</v>
      </c>
      <c r="I41" s="4">
        <v>1</v>
      </c>
      <c r="J41" s="4">
        <v>4</v>
      </c>
      <c r="K41" s="4">
        <v>1</v>
      </c>
      <c r="L41" s="4">
        <v>2</v>
      </c>
      <c r="M41" s="4">
        <v>1</v>
      </c>
      <c r="N41" s="4">
        <v>5</v>
      </c>
    </row>
    <row r="42" spans="1:14" ht="15.75" x14ac:dyDescent="0.25">
      <c r="A42" s="13"/>
      <c r="B42" s="13"/>
      <c r="C42" s="2" t="s">
        <v>44</v>
      </c>
      <c r="D42" s="3">
        <v>0.5</v>
      </c>
      <c r="E42" s="4">
        <f t="shared" si="0"/>
        <v>3</v>
      </c>
      <c r="F42" s="4">
        <f t="shared" si="4"/>
        <v>1.5</v>
      </c>
      <c r="G42" s="26">
        <f t="shared" si="7"/>
        <v>2.0833333333333335</v>
      </c>
      <c r="I42" s="4">
        <v>1</v>
      </c>
      <c r="J42" s="4">
        <v>0</v>
      </c>
      <c r="K42" s="4">
        <v>0</v>
      </c>
      <c r="L42" s="4">
        <v>1</v>
      </c>
      <c r="M42" s="4">
        <v>1</v>
      </c>
      <c r="N42" s="4">
        <v>0</v>
      </c>
    </row>
    <row r="43" spans="1:14" ht="15.75" x14ac:dyDescent="0.25">
      <c r="A43" s="13"/>
      <c r="B43" s="13"/>
      <c r="C43" s="2" t="s">
        <v>45</v>
      </c>
      <c r="D43" s="3">
        <v>0.25</v>
      </c>
      <c r="E43" s="4">
        <f t="shared" si="0"/>
        <v>2</v>
      </c>
      <c r="F43" s="4">
        <f t="shared" si="4"/>
        <v>0.5</v>
      </c>
      <c r="G43" s="26">
        <f t="shared" si="7"/>
        <v>1.3888888888888888</v>
      </c>
      <c r="I43" s="4">
        <v>0</v>
      </c>
      <c r="J43" s="4">
        <v>0</v>
      </c>
      <c r="K43" s="4">
        <v>0</v>
      </c>
      <c r="L43" s="4">
        <v>0</v>
      </c>
      <c r="M43" s="4">
        <v>2</v>
      </c>
      <c r="N43" s="4">
        <v>0</v>
      </c>
    </row>
    <row r="44" spans="1:14" ht="15.75" x14ac:dyDescent="0.25">
      <c r="A44" s="13"/>
      <c r="B44" s="13"/>
      <c r="C44" s="2" t="s">
        <v>46</v>
      </c>
      <c r="D44" s="3">
        <v>0</v>
      </c>
      <c r="E44" s="4">
        <f t="shared" si="0"/>
        <v>1</v>
      </c>
      <c r="F44" s="4">
        <f t="shared" si="4"/>
        <v>0</v>
      </c>
      <c r="G44" s="26">
        <f t="shared" si="7"/>
        <v>0.69444444444444442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</row>
    <row r="45" spans="1:14" ht="15.75" x14ac:dyDescent="0.25">
      <c r="A45" s="13">
        <v>9</v>
      </c>
      <c r="B45" s="13" t="s">
        <v>47</v>
      </c>
      <c r="C45" s="2" t="s">
        <v>48</v>
      </c>
      <c r="D45" s="3">
        <v>1</v>
      </c>
      <c r="E45" s="4">
        <f t="shared" si="0"/>
        <v>112</v>
      </c>
      <c r="F45" s="4">
        <f t="shared" si="4"/>
        <v>112</v>
      </c>
      <c r="G45" s="26">
        <f>E45*100/144</f>
        <v>77.777777777777771</v>
      </c>
      <c r="I45" s="4">
        <v>25</v>
      </c>
      <c r="J45" s="4">
        <v>17</v>
      </c>
      <c r="K45" s="4">
        <v>26</v>
      </c>
      <c r="L45" s="4">
        <v>13</v>
      </c>
      <c r="M45" s="4">
        <v>24</v>
      </c>
      <c r="N45" s="4">
        <v>7</v>
      </c>
    </row>
    <row r="46" spans="1:14" ht="15.75" x14ac:dyDescent="0.25">
      <c r="A46" s="13"/>
      <c r="B46" s="13"/>
      <c r="C46" s="2" t="s">
        <v>49</v>
      </c>
      <c r="D46" s="3">
        <v>0.75</v>
      </c>
      <c r="E46" s="4">
        <f t="shared" si="0"/>
        <v>20</v>
      </c>
      <c r="F46" s="4">
        <f t="shared" si="4"/>
        <v>15</v>
      </c>
      <c r="G46" s="26">
        <f t="shared" ref="G46:G49" si="8">E46*100/144</f>
        <v>13.888888888888889</v>
      </c>
      <c r="I46" s="4">
        <v>1</v>
      </c>
      <c r="J46" s="4">
        <v>5</v>
      </c>
      <c r="K46" s="4">
        <v>5</v>
      </c>
      <c r="L46" s="4">
        <v>4</v>
      </c>
      <c r="M46" s="4">
        <v>0</v>
      </c>
      <c r="N46" s="4">
        <v>5</v>
      </c>
    </row>
    <row r="47" spans="1:14" ht="15.75" x14ac:dyDescent="0.25">
      <c r="A47" s="13"/>
      <c r="B47" s="13"/>
      <c r="C47" s="2" t="s">
        <v>50</v>
      </c>
      <c r="D47" s="3">
        <v>0.5</v>
      </c>
      <c r="E47" s="4">
        <f t="shared" si="0"/>
        <v>6</v>
      </c>
      <c r="F47" s="4">
        <f t="shared" si="4"/>
        <v>3</v>
      </c>
      <c r="G47" s="26">
        <f t="shared" si="8"/>
        <v>4.166666666666667</v>
      </c>
      <c r="I47" s="4">
        <v>0</v>
      </c>
      <c r="J47" s="4">
        <v>2</v>
      </c>
      <c r="K47" s="4">
        <v>1</v>
      </c>
      <c r="L47" s="4">
        <v>1</v>
      </c>
      <c r="M47" s="4">
        <v>1</v>
      </c>
      <c r="N47" s="4">
        <v>1</v>
      </c>
    </row>
    <row r="48" spans="1:14" ht="15.75" x14ac:dyDescent="0.25">
      <c r="A48" s="13"/>
      <c r="B48" s="13"/>
      <c r="C48" s="2" t="s">
        <v>51</v>
      </c>
      <c r="D48" s="3">
        <v>0.25</v>
      </c>
      <c r="E48" s="4">
        <v>4</v>
      </c>
      <c r="F48" s="4">
        <f t="shared" si="4"/>
        <v>1</v>
      </c>
      <c r="G48" s="26">
        <f t="shared" si="8"/>
        <v>2.7777777777777777</v>
      </c>
      <c r="I48" s="4">
        <v>0</v>
      </c>
      <c r="J48" s="4">
        <v>3</v>
      </c>
      <c r="K48" s="4">
        <v>0</v>
      </c>
      <c r="L48" s="4">
        <v>1</v>
      </c>
      <c r="M48" s="4">
        <v>1</v>
      </c>
      <c r="N48" s="4">
        <v>0</v>
      </c>
    </row>
    <row r="49" spans="1:14" ht="15.75" x14ac:dyDescent="0.25">
      <c r="A49" s="13"/>
      <c r="B49" s="13"/>
      <c r="C49" s="2" t="s">
        <v>52</v>
      </c>
      <c r="D49" s="3">
        <v>0</v>
      </c>
      <c r="E49" s="4">
        <f t="shared" si="0"/>
        <v>2</v>
      </c>
      <c r="F49" s="4">
        <f t="shared" si="4"/>
        <v>0</v>
      </c>
      <c r="G49" s="26">
        <f t="shared" si="8"/>
        <v>1.3888888888888888</v>
      </c>
      <c r="I49" s="4">
        <v>0</v>
      </c>
      <c r="J49" s="4">
        <v>0</v>
      </c>
      <c r="K49" s="4">
        <v>0</v>
      </c>
      <c r="L49" s="4">
        <v>1</v>
      </c>
      <c r="M49" s="4">
        <v>1</v>
      </c>
      <c r="N49" s="4">
        <v>0</v>
      </c>
    </row>
    <row r="50" spans="1:14" ht="15.75" x14ac:dyDescent="0.25">
      <c r="A50" s="13">
        <v>10</v>
      </c>
      <c r="B50" s="13" t="s">
        <v>53</v>
      </c>
      <c r="C50" s="2" t="s">
        <v>54</v>
      </c>
      <c r="D50" s="3">
        <v>1</v>
      </c>
      <c r="E50" s="4">
        <f t="shared" si="0"/>
        <v>88</v>
      </c>
      <c r="F50" s="4">
        <f t="shared" si="4"/>
        <v>88</v>
      </c>
      <c r="G50" s="26">
        <f>E50*100/137</f>
        <v>64.233576642335763</v>
      </c>
      <c r="I50" s="4">
        <v>18</v>
      </c>
      <c r="J50" s="4">
        <v>15</v>
      </c>
      <c r="K50" s="4">
        <v>20</v>
      </c>
      <c r="L50" s="4">
        <v>9</v>
      </c>
      <c r="M50" s="4">
        <v>18</v>
      </c>
      <c r="N50" s="4">
        <v>8</v>
      </c>
    </row>
    <row r="51" spans="1:14" ht="15.75" x14ac:dyDescent="0.25">
      <c r="A51" s="13"/>
      <c r="B51" s="13"/>
      <c r="C51" s="2" t="s">
        <v>55</v>
      </c>
      <c r="D51" s="3">
        <v>0.75</v>
      </c>
      <c r="E51" s="4">
        <f t="shared" si="0"/>
        <v>31</v>
      </c>
      <c r="F51" s="4">
        <f t="shared" si="4"/>
        <v>23.25</v>
      </c>
      <c r="G51" s="26">
        <f t="shared" ref="G51:G54" si="9">E51*100/137</f>
        <v>22.627737226277372</v>
      </c>
      <c r="I51" s="4">
        <v>6</v>
      </c>
      <c r="J51" s="4">
        <v>4</v>
      </c>
      <c r="K51" s="4">
        <v>7</v>
      </c>
      <c r="L51" s="4">
        <v>7</v>
      </c>
      <c r="M51" s="4">
        <v>3</v>
      </c>
      <c r="N51" s="4">
        <v>4</v>
      </c>
    </row>
    <row r="52" spans="1:14" ht="15.75" x14ac:dyDescent="0.25">
      <c r="A52" s="13"/>
      <c r="B52" s="13"/>
      <c r="C52" s="2" t="s">
        <v>56</v>
      </c>
      <c r="D52" s="3">
        <v>0.5</v>
      </c>
      <c r="E52" s="4">
        <f t="shared" si="0"/>
        <v>6</v>
      </c>
      <c r="F52" s="4">
        <f t="shared" si="4"/>
        <v>3</v>
      </c>
      <c r="G52" s="26">
        <f t="shared" si="9"/>
        <v>4.3795620437956204</v>
      </c>
      <c r="I52" s="4">
        <v>1</v>
      </c>
      <c r="J52" s="4">
        <v>4</v>
      </c>
      <c r="K52" s="4">
        <v>0</v>
      </c>
      <c r="L52" s="4">
        <v>0</v>
      </c>
      <c r="M52" s="4">
        <v>1</v>
      </c>
      <c r="N52" s="4">
        <v>0</v>
      </c>
    </row>
    <row r="53" spans="1:14" ht="15.75" x14ac:dyDescent="0.25">
      <c r="A53" s="13"/>
      <c r="B53" s="13"/>
      <c r="C53" s="2" t="s">
        <v>57</v>
      </c>
      <c r="D53" s="3">
        <v>0.25</v>
      </c>
      <c r="E53" s="4">
        <f t="shared" si="0"/>
        <v>8</v>
      </c>
      <c r="F53" s="4">
        <f t="shared" si="4"/>
        <v>2</v>
      </c>
      <c r="G53" s="26">
        <f t="shared" si="9"/>
        <v>5.8394160583941606</v>
      </c>
      <c r="I53" s="4">
        <v>0</v>
      </c>
      <c r="J53" s="4">
        <v>2</v>
      </c>
      <c r="K53" s="4">
        <v>4</v>
      </c>
      <c r="L53" s="4">
        <v>0</v>
      </c>
      <c r="M53" s="4">
        <v>2</v>
      </c>
      <c r="N53" s="4">
        <v>0</v>
      </c>
    </row>
    <row r="54" spans="1:14" ht="15.75" x14ac:dyDescent="0.25">
      <c r="A54" s="13"/>
      <c r="B54" s="13"/>
      <c r="C54" s="2" t="s">
        <v>58</v>
      </c>
      <c r="D54" s="3">
        <v>0</v>
      </c>
      <c r="E54" s="4">
        <f t="shared" si="0"/>
        <v>4</v>
      </c>
      <c r="F54" s="4">
        <f t="shared" si="4"/>
        <v>0</v>
      </c>
      <c r="G54" s="26">
        <f t="shared" si="9"/>
        <v>2.9197080291970803</v>
      </c>
      <c r="I54" s="4">
        <v>0</v>
      </c>
      <c r="J54" s="4">
        <v>2</v>
      </c>
      <c r="K54" s="4">
        <v>0</v>
      </c>
      <c r="L54" s="4">
        <v>1</v>
      </c>
      <c r="M54" s="4">
        <v>1</v>
      </c>
      <c r="N54" s="4">
        <v>0</v>
      </c>
    </row>
    <row r="55" spans="1:14" ht="15.75" x14ac:dyDescent="0.25">
      <c r="A55" s="13">
        <v>11</v>
      </c>
      <c r="B55" s="13" t="s">
        <v>59</v>
      </c>
      <c r="C55" s="2" t="s">
        <v>60</v>
      </c>
      <c r="D55" s="3">
        <v>1</v>
      </c>
      <c r="E55" s="4">
        <f t="shared" si="0"/>
        <v>123</v>
      </c>
      <c r="F55" s="4">
        <f t="shared" si="4"/>
        <v>123</v>
      </c>
      <c r="G55" s="26">
        <f>E55*100/129</f>
        <v>95.348837209302332</v>
      </c>
      <c r="I55" s="4">
        <v>23</v>
      </c>
      <c r="J55" s="4">
        <v>26</v>
      </c>
      <c r="K55" s="4">
        <v>30</v>
      </c>
      <c r="L55" s="4">
        <v>16</v>
      </c>
      <c r="M55" s="4">
        <v>18</v>
      </c>
      <c r="N55" s="4">
        <v>10</v>
      </c>
    </row>
    <row r="56" spans="1:14" ht="63" x14ac:dyDescent="0.25">
      <c r="A56" s="13"/>
      <c r="B56" s="13"/>
      <c r="C56" s="2" t="s">
        <v>71</v>
      </c>
      <c r="D56" s="3">
        <v>0.75</v>
      </c>
      <c r="E56" s="4">
        <f t="shared" si="0"/>
        <v>2</v>
      </c>
      <c r="F56" s="4">
        <f t="shared" si="4"/>
        <v>1.5</v>
      </c>
      <c r="G56" s="26">
        <f t="shared" ref="G56:G59" si="10">E56*100/129</f>
        <v>1.5503875968992249</v>
      </c>
      <c r="I56" s="4">
        <v>0</v>
      </c>
      <c r="J56" s="4">
        <v>0</v>
      </c>
      <c r="K56" s="4">
        <v>0</v>
      </c>
      <c r="L56" s="4">
        <v>1</v>
      </c>
      <c r="M56" s="4">
        <v>1</v>
      </c>
      <c r="N56" s="4">
        <v>0</v>
      </c>
    </row>
    <row r="57" spans="1:14" ht="78.75" x14ac:dyDescent="0.25">
      <c r="A57" s="13"/>
      <c r="B57" s="13"/>
      <c r="C57" s="2" t="s">
        <v>72</v>
      </c>
      <c r="D57" s="3">
        <v>0.5</v>
      </c>
      <c r="E57" s="4">
        <f t="shared" si="0"/>
        <v>2</v>
      </c>
      <c r="F57" s="4">
        <f t="shared" si="4"/>
        <v>1</v>
      </c>
      <c r="G57" s="26">
        <f t="shared" si="10"/>
        <v>1.5503875968992249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1</v>
      </c>
    </row>
    <row r="58" spans="1:14" ht="63" x14ac:dyDescent="0.25">
      <c r="A58" s="13"/>
      <c r="B58" s="13"/>
      <c r="C58" s="2" t="s">
        <v>73</v>
      </c>
      <c r="D58" s="3">
        <v>0.25</v>
      </c>
      <c r="E58" s="4">
        <f t="shared" si="0"/>
        <v>0</v>
      </c>
      <c r="F58" s="4">
        <f t="shared" si="4"/>
        <v>0</v>
      </c>
      <c r="G58" s="26">
        <f t="shared" si="10"/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ht="78.75" x14ac:dyDescent="0.25">
      <c r="A59" s="13"/>
      <c r="B59" s="13"/>
      <c r="C59" s="2" t="s">
        <v>74</v>
      </c>
      <c r="D59" s="3">
        <v>0</v>
      </c>
      <c r="E59" s="4">
        <f t="shared" si="0"/>
        <v>2</v>
      </c>
      <c r="F59" s="4">
        <f t="shared" si="4"/>
        <v>0</v>
      </c>
      <c r="G59" s="26">
        <f t="shared" si="10"/>
        <v>1.5503875968992249</v>
      </c>
      <c r="I59" s="4">
        <v>0</v>
      </c>
      <c r="J59" s="4">
        <v>1</v>
      </c>
      <c r="K59" s="4">
        <v>0</v>
      </c>
      <c r="L59" s="4">
        <v>0</v>
      </c>
      <c r="M59" s="4">
        <v>1</v>
      </c>
      <c r="N59" s="4">
        <v>0</v>
      </c>
    </row>
    <row r="61" spans="1:14" ht="15.75" x14ac:dyDescent="0.25">
      <c r="A61" s="22" t="s">
        <v>67</v>
      </c>
      <c r="B61" s="22"/>
      <c r="C61" s="22"/>
      <c r="D61" s="22"/>
      <c r="E61" s="23"/>
      <c r="F61" s="24"/>
      <c r="G61" s="24"/>
      <c r="H61" s="23"/>
      <c r="I61" s="23"/>
      <c r="J61" s="24"/>
      <c r="K61" s="24"/>
    </row>
    <row r="62" spans="1:14" ht="40.5" customHeight="1" x14ac:dyDescent="0.25">
      <c r="A62" s="25" t="s">
        <v>68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4" ht="39" customHeight="1" x14ac:dyDescent="0.25">
      <c r="A63" s="25" t="s">
        <v>69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</row>
  </sheetData>
  <mergeCells count="35">
    <mergeCell ref="A62:K62"/>
    <mergeCell ref="A63:K63"/>
    <mergeCell ref="E1:K1"/>
    <mergeCell ref="A2:K2"/>
    <mergeCell ref="A4:K4"/>
    <mergeCell ref="G6:G7"/>
    <mergeCell ref="A61:D61"/>
    <mergeCell ref="A50:A54"/>
    <mergeCell ref="B50:B54"/>
    <mergeCell ref="A55:A59"/>
    <mergeCell ref="B55:B59"/>
    <mergeCell ref="A35:A39"/>
    <mergeCell ref="B35:B39"/>
    <mergeCell ref="A40:A44"/>
    <mergeCell ref="B40:B44"/>
    <mergeCell ref="A45:A49"/>
    <mergeCell ref="B45:B49"/>
    <mergeCell ref="A22:A24"/>
    <mergeCell ref="B22:B24"/>
    <mergeCell ref="A25:A29"/>
    <mergeCell ref="B25:B29"/>
    <mergeCell ref="A30:A34"/>
    <mergeCell ref="B30:B34"/>
    <mergeCell ref="A15:A21"/>
    <mergeCell ref="B15:B21"/>
    <mergeCell ref="A10:A14"/>
    <mergeCell ref="B10:B14"/>
    <mergeCell ref="A6:A7"/>
    <mergeCell ref="B6:B7"/>
    <mergeCell ref="E6:E7"/>
    <mergeCell ref="F6:F7"/>
    <mergeCell ref="D6:D7"/>
    <mergeCell ref="A8:A9"/>
    <mergeCell ref="B8:B9"/>
    <mergeCell ref="C6:C7"/>
  </mergeCells>
  <pageMargins left="0.7" right="0.7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кв.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2017-06-26T09:53:53Z</cp:lastPrinted>
  <dcterms:created xsi:type="dcterms:W3CDTF">2016-03-16T10:40:27Z</dcterms:created>
  <dcterms:modified xsi:type="dcterms:W3CDTF">2017-06-26T09:54:10Z</dcterms:modified>
</cp:coreProperties>
</file>